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G11s004\総務課\①総務課\★高圧電力関係\高圧電力入札・契約（行革→総務）\令和８年度電気契約（総務課引継ぎ）\3.入札書類\ウェブサイト用データ\"/>
    </mc:Choice>
  </mc:AlternateContent>
  <bookViews>
    <workbookView xWindow="0" yWindow="0" windowWidth="23040" windowHeight="9072" tabRatio="633"/>
  </bookViews>
  <sheets>
    <sheet name="別紙４" sheetId="3" r:id="rId1"/>
  </sheets>
  <definedNames>
    <definedName name="_xlnm.Print_Area" localSheetId="0">別紙４!$A$1:$M$86</definedName>
  </definedNames>
  <calcPr calcId="162913" calcOnSave="0"/>
  <extLst>
    <ext xmlns:loext="http://schemas.libreoffice.org/" uri="{7626C862-2A13-11E5-B345-FEFF819CDC9F}">
      <loext:extCalcPr stringRefSyntax="CalcA1"/>
    </ext>
  </extLst>
</workbook>
</file>

<file path=xl/calcChain.xml><?xml version="1.0" encoding="utf-8"?>
<calcChain xmlns="http://schemas.openxmlformats.org/spreadsheetml/2006/main">
  <c r="I71" i="3" l="1"/>
  <c r="D71" i="3"/>
  <c r="G69" i="3" l="1"/>
  <c r="K69" i="3"/>
  <c r="K70" i="3"/>
  <c r="L69" i="3" l="1"/>
  <c r="K68" i="3"/>
  <c r="K67" i="3"/>
  <c r="G67" i="3"/>
  <c r="L67" i="3" s="1"/>
  <c r="K66" i="3"/>
  <c r="K65" i="3"/>
  <c r="G65" i="3"/>
  <c r="K64" i="3"/>
  <c r="K63" i="3"/>
  <c r="G63" i="3"/>
  <c r="K62" i="3"/>
  <c r="K61" i="3"/>
  <c r="G61" i="3"/>
  <c r="K60" i="3"/>
  <c r="K59" i="3"/>
  <c r="G59" i="3"/>
  <c r="K58" i="3"/>
  <c r="K57" i="3"/>
  <c r="G57" i="3"/>
  <c r="K56" i="3"/>
  <c r="K55" i="3"/>
  <c r="G55" i="3"/>
  <c r="K54" i="3"/>
  <c r="K53" i="3"/>
  <c r="G53" i="3"/>
  <c r="K52" i="3"/>
  <c r="K51" i="3"/>
  <c r="G51" i="3"/>
  <c r="K50" i="3"/>
  <c r="K49" i="3"/>
  <c r="G49" i="3"/>
  <c r="G71" i="3" s="1"/>
  <c r="K48" i="3"/>
  <c r="K47" i="3"/>
  <c r="G47" i="3"/>
  <c r="K46" i="3"/>
  <c r="K45" i="3"/>
  <c r="G45" i="3"/>
  <c r="K44" i="3"/>
  <c r="K43" i="3"/>
  <c r="G43" i="3"/>
  <c r="K42" i="3"/>
  <c r="K41" i="3"/>
  <c r="G41" i="3"/>
  <c r="K40" i="3"/>
  <c r="K39" i="3"/>
  <c r="G39" i="3"/>
  <c r="K38" i="3"/>
  <c r="K37" i="3"/>
  <c r="G37" i="3"/>
  <c r="K36" i="3"/>
  <c r="K35" i="3"/>
  <c r="G35" i="3"/>
  <c r="K34" i="3"/>
  <c r="K33" i="3"/>
  <c r="G33" i="3"/>
  <c r="K32" i="3"/>
  <c r="K31" i="3"/>
  <c r="G31" i="3"/>
  <c r="K30" i="3"/>
  <c r="K29" i="3"/>
  <c r="G29" i="3"/>
  <c r="K28" i="3"/>
  <c r="K27" i="3"/>
  <c r="G27" i="3"/>
  <c r="K26" i="3"/>
  <c r="K25" i="3"/>
  <c r="G25" i="3"/>
  <c r="K24" i="3"/>
  <c r="K23" i="3"/>
  <c r="G23" i="3"/>
  <c r="K22" i="3"/>
  <c r="K21" i="3"/>
  <c r="G21" i="3"/>
  <c r="K20" i="3"/>
  <c r="K19" i="3"/>
  <c r="G19" i="3"/>
  <c r="K18" i="3"/>
  <c r="K17" i="3"/>
  <c r="G17" i="3"/>
  <c r="K16" i="3"/>
  <c r="K15" i="3"/>
  <c r="G15" i="3"/>
  <c r="K14" i="3"/>
  <c r="K13" i="3"/>
  <c r="G13" i="3"/>
  <c r="K12" i="3"/>
  <c r="K11" i="3"/>
  <c r="G11" i="3"/>
  <c r="L51" i="3" l="1"/>
  <c r="L35" i="3"/>
  <c r="L19" i="3"/>
  <c r="K71" i="3"/>
  <c r="L31" i="3"/>
  <c r="L47" i="3"/>
  <c r="L59" i="3"/>
  <c r="L55" i="3"/>
  <c r="L43" i="3"/>
  <c r="L39" i="3"/>
  <c r="L27" i="3"/>
  <c r="L23" i="3"/>
  <c r="L11" i="3"/>
  <c r="L15" i="3"/>
  <c r="L13" i="3"/>
  <c r="L17" i="3"/>
  <c r="L21" i="3"/>
  <c r="L25" i="3"/>
  <c r="L29" i="3"/>
  <c r="L33" i="3"/>
  <c r="L37" i="3"/>
  <c r="L41" i="3"/>
  <c r="L45" i="3"/>
  <c r="L49" i="3"/>
  <c r="L71" i="3" s="1"/>
  <c r="L73" i="3" s="1"/>
  <c r="L75" i="3" s="1"/>
  <c r="L53" i="3"/>
  <c r="L57" i="3"/>
  <c r="L61" i="3"/>
  <c r="L65" i="3"/>
  <c r="L63" i="3"/>
</calcChain>
</file>

<file path=xl/sharedStrings.xml><?xml version="1.0" encoding="utf-8"?>
<sst xmlns="http://schemas.openxmlformats.org/spreadsheetml/2006/main" count="162" uniqueCount="76">
  <si>
    <t>No.</t>
  </si>
  <si>
    <t>施設名称</t>
  </si>
  <si>
    <t>総　　　計　　　                   　　　　　　（円）</t>
  </si>
  <si>
    <t>予定契約   電力</t>
  </si>
  <si>
    <r>
      <rPr>
        <b/>
        <sz val="11"/>
        <rFont val="DejaVu Sans Mono"/>
        <family val="2"/>
      </rPr>
      <t>単価　　　　　　　　　　　　　　　　　　　　（円</t>
    </r>
    <r>
      <rPr>
        <b/>
        <sz val="11"/>
        <rFont val="ＭＳ Ｐゴシック"/>
        <family val="3"/>
        <charset val="128"/>
      </rPr>
      <t>/</t>
    </r>
    <r>
      <rPr>
        <b/>
        <sz val="11"/>
        <rFont val="DejaVu Sans Mono"/>
        <family val="2"/>
      </rPr>
      <t>ｋ</t>
    </r>
    <r>
      <rPr>
        <b/>
        <sz val="11"/>
        <rFont val="ＭＳ Ｐゴシック"/>
        <family val="3"/>
        <charset val="128"/>
      </rPr>
      <t>W</t>
    </r>
    <r>
      <rPr>
        <b/>
        <sz val="11"/>
        <rFont val="DejaVu Sans Mono"/>
        <family val="2"/>
      </rPr>
      <t>・月）</t>
    </r>
  </si>
  <si>
    <t>力率</t>
  </si>
  <si>
    <t>基本料金（円）</t>
  </si>
  <si>
    <t>予定電力量</t>
  </si>
  <si>
    <r>
      <rPr>
        <b/>
        <sz val="11"/>
        <rFont val="DejaVu Sans Mono"/>
        <family val="2"/>
      </rPr>
      <t>単価　　　                 　　　　　（円</t>
    </r>
    <r>
      <rPr>
        <b/>
        <sz val="11"/>
        <rFont val="ＭＳ Ｐゴシック"/>
        <family val="3"/>
        <charset val="128"/>
      </rPr>
      <t>/</t>
    </r>
    <r>
      <rPr>
        <b/>
        <sz val="11"/>
        <rFont val="DejaVu Sans Mono"/>
        <family val="2"/>
      </rPr>
      <t>ｋ</t>
    </r>
    <r>
      <rPr>
        <b/>
        <sz val="11"/>
        <rFont val="ＭＳ Ｐゴシック"/>
        <family val="3"/>
        <charset val="128"/>
      </rPr>
      <t>W</t>
    </r>
    <r>
      <rPr>
        <b/>
        <sz val="11"/>
        <rFont val="DejaVu Sans Mono"/>
        <family val="2"/>
      </rPr>
      <t>ｈ）</t>
    </r>
  </si>
  <si>
    <t>従量料金（円）</t>
  </si>
  <si>
    <t>（ｋＷ）</t>
  </si>
  <si>
    <r>
      <rPr>
        <b/>
        <sz val="10"/>
        <rFont val="DejaVu Sans Mono"/>
        <family val="2"/>
      </rPr>
      <t>※小数点以下　　　　　　　　　　　　第</t>
    </r>
    <r>
      <rPr>
        <b/>
        <sz val="10"/>
        <rFont val="ＭＳ Ｐゴシック"/>
        <family val="3"/>
        <charset val="128"/>
      </rPr>
      <t>2</t>
    </r>
    <r>
      <rPr>
        <b/>
        <sz val="10"/>
        <rFont val="DejaVu Sans Mono"/>
        <family val="2"/>
      </rPr>
      <t>位迄記入</t>
    </r>
  </si>
  <si>
    <t>（％）</t>
  </si>
  <si>
    <r>
      <rPr>
        <b/>
        <sz val="11"/>
        <rFont val="DejaVu Sans Mono"/>
        <family val="2"/>
      </rPr>
      <t>（ｋ</t>
    </r>
    <r>
      <rPr>
        <b/>
        <sz val="11"/>
        <rFont val="ＭＳ Ｐゴシック"/>
        <family val="3"/>
        <charset val="128"/>
      </rPr>
      <t>Wh)</t>
    </r>
  </si>
  <si>
    <r>
      <rPr>
        <b/>
        <sz val="9"/>
        <rFont val="DejaVu Sans Mono"/>
        <family val="2"/>
      </rPr>
      <t>※小数点以下　　　　　　　　　　　　第</t>
    </r>
    <r>
      <rPr>
        <b/>
        <sz val="9"/>
        <rFont val="ＭＳ Ｐゴシック"/>
        <family val="3"/>
        <charset val="128"/>
      </rPr>
      <t>2</t>
    </r>
    <r>
      <rPr>
        <b/>
        <sz val="9"/>
        <rFont val="DejaVu Sans Mono"/>
        <family val="2"/>
      </rPr>
      <t>位迄記入</t>
    </r>
  </si>
  <si>
    <t>a</t>
  </si>
  <si>
    <t>b</t>
  </si>
  <si>
    <t>ｃ</t>
  </si>
  <si>
    <t>d=a×b((185-c)/100)×12</t>
  </si>
  <si>
    <t>e</t>
  </si>
  <si>
    <t>f</t>
  </si>
  <si>
    <t>夏季</t>
  </si>
  <si>
    <t>他季</t>
  </si>
  <si>
    <t>総計</t>
  </si>
  <si>
    <t>税込み金額</t>
  </si>
  <si>
    <t>　小数点以下切捨て</t>
  </si>
  <si>
    <t>税抜き金額</t>
  </si>
  <si>
    <r>
      <rPr>
        <b/>
        <sz val="12"/>
        <rFont val="DejaVu Sans Mono"/>
        <family val="2"/>
      </rPr>
      <t>　②</t>
    </r>
    <r>
      <rPr>
        <b/>
        <sz val="12"/>
        <rFont val="ＭＳ Ｐゴシック"/>
        <family val="3"/>
        <charset val="128"/>
      </rPr>
      <t>×100/110=</t>
    </r>
  </si>
  <si>
    <t>　（１円未満切り上げとする）</t>
  </si>
  <si>
    <t>新家小学校</t>
    <rPh sb="0" eb="2">
      <t>シンケ</t>
    </rPh>
    <rPh sb="2" eb="5">
      <t>ショウガッコウ</t>
    </rPh>
    <phoneticPr fontId="20"/>
  </si>
  <si>
    <t>一丘小学校</t>
    <rPh sb="0" eb="1">
      <t>イチ</t>
    </rPh>
    <rPh sb="1" eb="2">
      <t>オカ</t>
    </rPh>
    <rPh sb="2" eb="5">
      <t>ショウガッコウ</t>
    </rPh>
    <phoneticPr fontId="20"/>
  </si>
  <si>
    <t>新家東小学校</t>
    <rPh sb="0" eb="1">
      <t>シン</t>
    </rPh>
    <rPh sb="1" eb="2">
      <t>イエ</t>
    </rPh>
    <rPh sb="2" eb="3">
      <t>ヒガシ</t>
    </rPh>
    <rPh sb="3" eb="6">
      <t>ショウガッコウ</t>
    </rPh>
    <phoneticPr fontId="20"/>
  </si>
  <si>
    <t>一丘中学校</t>
    <rPh sb="0" eb="1">
      <t>イチ</t>
    </rPh>
    <rPh sb="1" eb="2">
      <t>オカ</t>
    </rPh>
    <rPh sb="2" eb="5">
      <t>チュウガッコウ</t>
    </rPh>
    <phoneticPr fontId="20"/>
  </si>
  <si>
    <t>西信達小学校</t>
    <rPh sb="0" eb="1">
      <t>ニシ</t>
    </rPh>
    <rPh sb="1" eb="2">
      <t>シン</t>
    </rPh>
    <rPh sb="3" eb="6">
      <t>ショウガッコウ</t>
    </rPh>
    <phoneticPr fontId="20"/>
  </si>
  <si>
    <t>西信達中学校</t>
    <rPh sb="0" eb="1">
      <t>ニシ</t>
    </rPh>
    <rPh sb="1" eb="2">
      <t>シン</t>
    </rPh>
    <rPh sb="3" eb="6">
      <t>チュウガッコウ</t>
    </rPh>
    <phoneticPr fontId="20"/>
  </si>
  <si>
    <t>砂川小学校</t>
    <rPh sb="0" eb="2">
      <t>スナガワ</t>
    </rPh>
    <rPh sb="2" eb="5">
      <t>ショウガッコウ</t>
    </rPh>
    <phoneticPr fontId="20"/>
  </si>
  <si>
    <t>埋蔵文化財センター</t>
    <rPh sb="0" eb="2">
      <t>マイゾウ</t>
    </rPh>
    <rPh sb="2" eb="5">
      <t>ブンカザイ</t>
    </rPh>
    <phoneticPr fontId="20"/>
  </si>
  <si>
    <t>双子川浄苑</t>
    <rPh sb="0" eb="2">
      <t>フタゴ</t>
    </rPh>
    <rPh sb="2" eb="3">
      <t>カワ</t>
    </rPh>
    <rPh sb="3" eb="5">
      <t>ジョウエン</t>
    </rPh>
    <phoneticPr fontId="20"/>
  </si>
  <si>
    <t>市役所別館</t>
    <rPh sb="0" eb="3">
      <t>シヤクショ</t>
    </rPh>
    <rPh sb="3" eb="5">
      <t>ベッカン</t>
    </rPh>
    <phoneticPr fontId="20"/>
  </si>
  <si>
    <t>信達小学校</t>
    <rPh sb="0" eb="1">
      <t>シン</t>
    </rPh>
    <rPh sb="2" eb="5">
      <t>ショウガッコウ</t>
    </rPh>
    <phoneticPr fontId="20"/>
  </si>
  <si>
    <t>東小学校</t>
    <rPh sb="0" eb="1">
      <t>ヒガシ</t>
    </rPh>
    <rPh sb="1" eb="4">
      <t>ショウガッコウ</t>
    </rPh>
    <phoneticPr fontId="20"/>
  </si>
  <si>
    <t>信達中学校</t>
    <rPh sb="0" eb="1">
      <t>シン</t>
    </rPh>
    <rPh sb="2" eb="5">
      <t>チュウガッコウ</t>
    </rPh>
    <phoneticPr fontId="20"/>
  </si>
  <si>
    <t>くすのき幼稚園</t>
    <rPh sb="4" eb="7">
      <t>ヨウチエン</t>
    </rPh>
    <phoneticPr fontId="20"/>
  </si>
  <si>
    <t>保健センター</t>
    <rPh sb="0" eb="2">
      <t>ホケン</t>
    </rPh>
    <phoneticPr fontId="20"/>
  </si>
  <si>
    <t>子ども総合支援センター</t>
    <rPh sb="0" eb="1">
      <t>コ</t>
    </rPh>
    <rPh sb="3" eb="5">
      <t>ソウゴウ</t>
    </rPh>
    <rPh sb="5" eb="7">
      <t>シエン</t>
    </rPh>
    <phoneticPr fontId="20"/>
  </si>
  <si>
    <t>市役所（本庁）</t>
    <rPh sb="0" eb="3">
      <t>シヤクショ</t>
    </rPh>
    <rPh sb="4" eb="5">
      <t>ホン</t>
    </rPh>
    <phoneticPr fontId="20"/>
  </si>
  <si>
    <t>泉南中学校</t>
    <rPh sb="0" eb="2">
      <t>センナン</t>
    </rPh>
    <rPh sb="2" eb="3">
      <t>チュウ</t>
    </rPh>
    <rPh sb="3" eb="5">
      <t>ガッコウ</t>
    </rPh>
    <phoneticPr fontId="20"/>
  </si>
  <si>
    <t>中部ポンプ場</t>
    <rPh sb="0" eb="2">
      <t>チュウブ</t>
    </rPh>
    <rPh sb="5" eb="6">
      <t>バ</t>
    </rPh>
    <phoneticPr fontId="20"/>
  </si>
  <si>
    <t>樽井小学校</t>
    <rPh sb="0" eb="2">
      <t>タルイ</t>
    </rPh>
    <rPh sb="2" eb="5">
      <t>ショウガッコウ</t>
    </rPh>
    <phoneticPr fontId="20"/>
  </si>
  <si>
    <t>樽井老人集会場</t>
    <rPh sb="0" eb="2">
      <t>タルイ</t>
    </rPh>
    <rPh sb="2" eb="4">
      <t>ロウジン</t>
    </rPh>
    <rPh sb="4" eb="6">
      <t>シュウカイ</t>
    </rPh>
    <rPh sb="6" eb="7">
      <t>バ</t>
    </rPh>
    <phoneticPr fontId="20"/>
  </si>
  <si>
    <t>樽井公民館</t>
    <rPh sb="0" eb="2">
      <t>タルイ</t>
    </rPh>
    <rPh sb="2" eb="5">
      <t>コウミンカン</t>
    </rPh>
    <phoneticPr fontId="20"/>
  </si>
  <si>
    <t>樽井防災コミュニティセンター</t>
    <rPh sb="0" eb="2">
      <t>タルイ</t>
    </rPh>
    <rPh sb="2" eb="4">
      <t>ボウサイ</t>
    </rPh>
    <phoneticPr fontId="20"/>
  </si>
  <si>
    <t>なるにっこ認定こども園</t>
    <rPh sb="5" eb="7">
      <t>ニンテイ</t>
    </rPh>
    <rPh sb="10" eb="11">
      <t>エン</t>
    </rPh>
    <phoneticPr fontId="20"/>
  </si>
  <si>
    <t>雄信小学校</t>
    <rPh sb="0" eb="1">
      <t>オス</t>
    </rPh>
    <rPh sb="1" eb="2">
      <t>シン</t>
    </rPh>
    <rPh sb="2" eb="5">
      <t>ショウガッコウ</t>
    </rPh>
    <phoneticPr fontId="20"/>
  </si>
  <si>
    <t>鳴滝小学校</t>
    <rPh sb="0" eb="2">
      <t>ナルタキ</t>
    </rPh>
    <rPh sb="2" eb="5">
      <t>ショウガッコウ</t>
    </rPh>
    <phoneticPr fontId="20"/>
  </si>
  <si>
    <t>市民交流センター</t>
    <rPh sb="0" eb="2">
      <t>シミン</t>
    </rPh>
    <rPh sb="2" eb="4">
      <t>コウリュウ</t>
    </rPh>
    <phoneticPr fontId="20"/>
  </si>
  <si>
    <t>大里川ポンプ場</t>
    <rPh sb="0" eb="2">
      <t>オオサト</t>
    </rPh>
    <rPh sb="2" eb="3">
      <t>カワ</t>
    </rPh>
    <rPh sb="6" eb="7">
      <t>バ</t>
    </rPh>
    <phoneticPr fontId="20"/>
  </si>
  <si>
    <t>・・・①</t>
    <phoneticPr fontId="20"/>
  </si>
  <si>
    <t>・・・②</t>
    <phoneticPr fontId="20"/>
  </si>
  <si>
    <t>・・・③</t>
    <phoneticPr fontId="20"/>
  </si>
  <si>
    <r>
      <t>※月毎の料金を</t>
    </r>
    <r>
      <rPr>
        <b/>
        <sz val="10"/>
        <rFont val="ＭＳ Ｐゴシック"/>
        <family val="3"/>
        <charset val="128"/>
      </rPr>
      <t>12</t>
    </r>
    <r>
      <rPr>
        <b/>
        <sz val="10"/>
        <rFont val="ＭＳ Ｐゴシック"/>
        <family val="3"/>
        <charset val="128"/>
      </rPr>
      <t>倍したもの</t>
    </r>
    <phoneticPr fontId="20"/>
  </si>
  <si>
    <t>従量料金</t>
    <phoneticPr fontId="20"/>
  </si>
  <si>
    <t>ｇ=e×f</t>
    <phoneticPr fontId="20"/>
  </si>
  <si>
    <t>ｈ=d+ｇ</t>
    <phoneticPr fontId="20"/>
  </si>
  <si>
    <r>
      <t xml:space="preserve">所　在　地
商号及び名称
</t>
    </r>
    <r>
      <rPr>
        <b/>
        <u/>
        <sz val="20"/>
        <rFont val="ＭＳ Ｐゴシック"/>
        <family val="3"/>
        <charset val="128"/>
      </rPr>
      <t>代表者名　　　　　　　　　　　　　　　 　　　　　　</t>
    </r>
    <r>
      <rPr>
        <b/>
        <sz val="20"/>
        <rFont val="ＭＳ Ｐゴシック"/>
        <family val="3"/>
        <charset val="128"/>
      </rPr>
      <t xml:space="preserve">　　印
</t>
    </r>
    <rPh sb="0" eb="1">
      <t>ショ</t>
    </rPh>
    <rPh sb="2" eb="3">
      <t>ザイ</t>
    </rPh>
    <rPh sb="4" eb="5">
      <t>チ</t>
    </rPh>
    <rPh sb="7" eb="9">
      <t>ショウゴウ</t>
    </rPh>
    <rPh sb="9" eb="10">
      <t>オヨ</t>
    </rPh>
    <rPh sb="11" eb="13">
      <t>メイショウ</t>
    </rPh>
    <phoneticPr fontId="20"/>
  </si>
  <si>
    <t>（予定契約電力及び予定電力量内訳表）</t>
    <phoneticPr fontId="20"/>
  </si>
  <si>
    <t>契約種別</t>
    <rPh sb="0" eb="4">
      <t>ケイヤクシュベツ</t>
    </rPh>
    <phoneticPr fontId="20"/>
  </si>
  <si>
    <t>業務用電力</t>
    <rPh sb="0" eb="5">
      <t>ギョウムヨウデンリョク</t>
    </rPh>
    <phoneticPr fontId="20"/>
  </si>
  <si>
    <t>高圧電力</t>
    <rPh sb="0" eb="4">
      <t>コウアツデンリョク</t>
    </rPh>
    <phoneticPr fontId="20"/>
  </si>
  <si>
    <t>基本料金</t>
    <phoneticPr fontId="20"/>
  </si>
  <si>
    <t>入　札　内　訳　書</t>
    <rPh sb="8" eb="9">
      <t>ショ</t>
    </rPh>
    <phoneticPr fontId="20"/>
  </si>
  <si>
    <t>予定契約電力・力率は令和８年４月の値です。</t>
    <rPh sb="7" eb="9">
      <t>リキリツ</t>
    </rPh>
    <phoneticPr fontId="20"/>
  </si>
  <si>
    <t>大阪府南部広域防災拠点</t>
    <rPh sb="0" eb="3">
      <t>オオサカフ</t>
    </rPh>
    <rPh sb="3" eb="5">
      <t>ナンブ</t>
    </rPh>
    <rPh sb="5" eb="7">
      <t>コウイキ</t>
    </rPh>
    <rPh sb="7" eb="9">
      <t>ボウサイ</t>
    </rPh>
    <rPh sb="9" eb="11">
      <t>キョテン</t>
    </rPh>
    <phoneticPr fontId="20"/>
  </si>
  <si>
    <t xml:space="preserve"> 令和８年度泉南市内高圧電力29(30)施設の電気需給契約（令和８年10月～令和９年９月)</t>
    <phoneticPr fontId="20"/>
  </si>
  <si>
    <r>
      <t>学校給食センター</t>
    </r>
    <r>
      <rPr>
        <b/>
        <sz val="16"/>
        <color rgb="FFFF0000"/>
        <rFont val="ＭＳ Ｐゴシック"/>
        <family val="3"/>
        <charset val="128"/>
      </rPr>
      <t>（令和8年12月31日まで）</t>
    </r>
    <rPh sb="0" eb="2">
      <t>ガッコウ</t>
    </rPh>
    <rPh sb="2" eb="4">
      <t>キュウショク</t>
    </rPh>
    <rPh sb="9" eb="11">
      <t>レイワ</t>
    </rPh>
    <rPh sb="12" eb="13">
      <t>ネン</t>
    </rPh>
    <rPh sb="15" eb="16">
      <t>ガツ</t>
    </rPh>
    <rPh sb="18" eb="19">
      <t>ニチ</t>
    </rPh>
    <phoneticPr fontId="20"/>
  </si>
  <si>
    <t>（留意事項)
※夏季は毎年7月1日から9月30日までの期間とし,他季は,夏季以外の期間とする。
※基本料金単価(b欄)及び電力量料金単(ｆ欄)は、小数点以下第2位まで記入する。
※燃料費調整額、電気事業者による再生可能エネルギー電気の特別措置法に基づく賦課金等は考慮しないこと。
※現在の電気需給契約において、施設20番中部ポンプ場、施設29番大里川ポンプ場の契約種別は、高圧電力となっている。
※施設6番学校給食センターについては、執務室移転に伴い、令和8年12月31日までの電力使用となる。
(燃料費調整額、再生可能エネルギー発電促進賦課金については、発電促進賦課金地域を管轄する一般電気事業者が定める特定規模需要標準供給条件等により別途支払います。)</t>
    <rPh sb="95" eb="96">
      <t>ガク</t>
    </rPh>
    <rPh sb="129" eb="130">
      <t>トウ</t>
    </rPh>
    <rPh sb="141" eb="143">
      <t>ゲンザイ</t>
    </rPh>
    <rPh sb="144" eb="150">
      <t>デンキジュキュウケイヤク</t>
    </rPh>
    <rPh sb="155" eb="157">
      <t>シセツ</t>
    </rPh>
    <rPh sb="159" eb="160">
      <t>バン</t>
    </rPh>
    <rPh sb="160" eb="162">
      <t>チュウブ</t>
    </rPh>
    <rPh sb="165" eb="166">
      <t>ジョウ</t>
    </rPh>
    <rPh sb="167" eb="169">
      <t>シセツ</t>
    </rPh>
    <rPh sb="171" eb="172">
      <t>バン</t>
    </rPh>
    <rPh sb="172" eb="175">
      <t>オオサトガワ</t>
    </rPh>
    <rPh sb="178" eb="179">
      <t>ジョウ</t>
    </rPh>
    <rPh sb="180" eb="182">
      <t>ケイヤク</t>
    </rPh>
    <rPh sb="182" eb="184">
      <t>シュベツ</t>
    </rPh>
    <rPh sb="186" eb="188">
      <t>コウアツ</t>
    </rPh>
    <rPh sb="188" eb="190">
      <t>デンリョク</t>
    </rPh>
    <rPh sb="199" eb="201">
      <t>シセツ</t>
    </rPh>
    <rPh sb="202" eb="203">
      <t>バン</t>
    </rPh>
    <rPh sb="203" eb="207">
      <t>ガッコウキュウショク</t>
    </rPh>
    <rPh sb="217" eb="220">
      <t>シツムシツ</t>
    </rPh>
    <rPh sb="220" eb="222">
      <t>イテン</t>
    </rPh>
    <rPh sb="223" eb="224">
      <t>トモナ</t>
    </rPh>
    <rPh sb="226" eb="228">
      <t>レイワ</t>
    </rPh>
    <rPh sb="229" eb="230">
      <t>ネン</t>
    </rPh>
    <rPh sb="232" eb="233">
      <t>ガツ</t>
    </rPh>
    <rPh sb="235" eb="236">
      <t>ニチ</t>
    </rPh>
    <rPh sb="239" eb="241">
      <t>デンリョク</t>
    </rPh>
    <rPh sb="241" eb="243">
      <t>シヨウ</t>
    </rPh>
    <rPh sb="265" eb="269">
      <t>ハツデンソクシン</t>
    </rPh>
    <rPh sb="269" eb="272">
      <t>フカキン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</si>
</sst>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
    <numFmt numFmtId="177" formatCode="#,##0_);[Red]\(#,##0\)"/>
    <numFmt numFmtId="178" formatCode="#,##0.00_);[Red]\(#,##0.00\)"/>
  </numFmts>
  <fonts count="28">
    <font>
      <sz val="11"/>
      <name val="ＭＳ Ｐゴシック"/>
      <family val="3"/>
      <charset val="128"/>
    </font>
    <font>
      <b/>
      <sz val="11"/>
      <name val="ＭＳ Ｐゴシック"/>
      <family val="3"/>
      <charset val="128"/>
    </font>
    <font>
      <b/>
      <sz val="20"/>
      <name val="DejaVu Sans Mono"/>
      <family val="2"/>
    </font>
    <font>
      <b/>
      <sz val="12"/>
      <name val="ＭＳ Ｐ明朝"/>
      <family val="1"/>
      <charset val="128"/>
    </font>
    <font>
      <b/>
      <sz val="20"/>
      <name val="ＭＳ Ｐゴシック"/>
      <family val="3"/>
      <charset val="128"/>
    </font>
    <font>
      <b/>
      <sz val="14"/>
      <name val="ＭＳ Ｐゴシック"/>
      <family val="3"/>
      <charset val="128"/>
    </font>
    <font>
      <b/>
      <sz val="14"/>
      <name val="DejaVu Sans Mono"/>
      <family val="2"/>
    </font>
    <font>
      <b/>
      <sz val="12"/>
      <name val="DejaVu Sans Mono"/>
      <family val="2"/>
    </font>
    <font>
      <b/>
      <sz val="11"/>
      <name val="DejaVu Sans Mono"/>
      <family val="2"/>
    </font>
    <font>
      <b/>
      <sz val="10"/>
      <name val="DejaVu Sans Mono"/>
      <family val="2"/>
    </font>
    <font>
      <b/>
      <sz val="10"/>
      <name val="ＭＳ Ｐゴシック"/>
      <family val="3"/>
      <charset val="128"/>
    </font>
    <font>
      <b/>
      <sz val="9"/>
      <name val="DejaVu Sans Mono"/>
      <family val="2"/>
    </font>
    <font>
      <b/>
      <sz val="9"/>
      <name val="ＭＳ Ｐゴシック"/>
      <family val="3"/>
      <charset val="128"/>
    </font>
    <font>
      <sz val="14"/>
      <name val="ＭＳ Ｐゴシック"/>
      <family val="3"/>
      <charset val="128"/>
    </font>
    <font>
      <sz val="16"/>
      <name val="DejaVu Sans Mono"/>
      <family val="2"/>
    </font>
    <font>
      <sz val="11"/>
      <name val="DejaVu Sans Mono"/>
      <family val="2"/>
    </font>
    <font>
      <b/>
      <sz val="16"/>
      <name val="ＭＳ Ｐゴシック"/>
      <family val="3"/>
      <charset val="128"/>
    </font>
    <font>
      <b/>
      <sz val="12"/>
      <name val="ＭＳ Ｐゴシック"/>
      <family val="3"/>
      <charset val="128"/>
    </font>
    <font>
      <b/>
      <sz val="18"/>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b/>
      <u/>
      <sz val="20"/>
      <name val="ＭＳ Ｐゴシック"/>
      <family val="3"/>
      <charset val="128"/>
    </font>
    <font>
      <b/>
      <sz val="24"/>
      <name val="ＭＳ Ｐゴシック"/>
      <family val="3"/>
      <charset val="128"/>
    </font>
    <font>
      <b/>
      <sz val="26"/>
      <name val="ＭＳ Ｐゴシック"/>
      <family val="3"/>
      <charset val="128"/>
    </font>
    <font>
      <sz val="12"/>
      <name val="ＭＳ Ｐゴシック"/>
      <family val="3"/>
      <charset val="128"/>
    </font>
    <font>
      <b/>
      <sz val="16"/>
      <color rgb="FFFF0000"/>
      <name val="ＭＳ Ｐゴシック"/>
      <family val="3"/>
      <charset val="128"/>
    </font>
    <font>
      <sz val="12"/>
      <color theme="1"/>
      <name val="ＭＳ Ｐゴシック"/>
      <family val="3"/>
      <charset val="128"/>
    </font>
  </fonts>
  <fills count="4">
    <fill>
      <patternFill patternType="none"/>
    </fill>
    <fill>
      <patternFill patternType="gray125"/>
    </fill>
    <fill>
      <patternFill patternType="solid">
        <fgColor rgb="FFC0C0C0"/>
        <bgColor rgb="FFCCCCFF"/>
      </patternFill>
    </fill>
    <fill>
      <patternFill patternType="solid">
        <fgColor theme="0" tint="-0.249977111117893"/>
        <bgColor indexed="64"/>
      </patternFill>
    </fill>
  </fills>
  <borders count="53">
    <border>
      <left/>
      <right/>
      <top/>
      <bottom/>
      <diagonal/>
    </border>
    <border>
      <left/>
      <right/>
      <top style="medium">
        <color auto="1"/>
      </top>
      <bottom/>
      <diagonal/>
    </border>
    <border>
      <left style="medium">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diagonal/>
    </border>
    <border>
      <left style="medium">
        <color auto="1"/>
      </left>
      <right style="medium">
        <color auto="1"/>
      </right>
      <top/>
      <bottom style="thin">
        <color auto="1"/>
      </bottom>
      <diagonal/>
    </border>
    <border>
      <left style="medium">
        <color auto="1"/>
      </left>
      <right/>
      <top/>
      <bottom style="thin">
        <color auto="1"/>
      </bottom>
      <diagonal/>
    </border>
    <border>
      <left style="medium">
        <color auto="1"/>
      </left>
      <right style="medium">
        <color auto="1"/>
      </right>
      <top style="thin">
        <color auto="1"/>
      </top>
      <bottom/>
      <diagonal/>
    </border>
    <border>
      <left style="medium">
        <color auto="1"/>
      </left>
      <right style="medium">
        <color auto="1"/>
      </right>
      <top style="thin">
        <color auto="1"/>
      </top>
      <bottom style="medium">
        <color auto="1"/>
      </bottom>
      <diagonal/>
    </border>
    <border>
      <left/>
      <right style="medium">
        <color auto="1"/>
      </right>
      <top style="thin">
        <color auto="1"/>
      </top>
      <bottom/>
      <diagonal/>
    </border>
    <border>
      <left style="medium">
        <color auto="1"/>
      </left>
      <right style="thin">
        <color auto="1"/>
      </right>
      <top/>
      <bottom style="thin">
        <color auto="1"/>
      </bottom>
      <diagonal/>
    </border>
    <border>
      <left/>
      <right style="medium">
        <color auto="1"/>
      </right>
      <top style="medium">
        <color auto="1"/>
      </top>
      <bottom/>
      <diagonal/>
    </border>
    <border>
      <left style="hair">
        <color auto="1"/>
      </left>
      <right style="medium">
        <color auto="1"/>
      </right>
      <top style="medium">
        <color auto="1"/>
      </top>
      <bottom/>
      <diagonal/>
    </border>
    <border>
      <left/>
      <right/>
      <top style="hair">
        <color auto="1"/>
      </top>
      <bottom/>
      <diagonal/>
    </border>
    <border>
      <left style="hair">
        <color auto="1"/>
      </left>
      <right style="medium">
        <color auto="1"/>
      </right>
      <top style="hair">
        <color auto="1"/>
      </top>
      <bottom/>
      <diagonal/>
    </border>
    <border>
      <left style="medium">
        <color auto="1"/>
      </left>
      <right style="medium">
        <color auto="1"/>
      </right>
      <top style="hair">
        <color auto="1"/>
      </top>
      <bottom/>
      <diagonal/>
    </border>
    <border>
      <left style="thin">
        <color auto="1"/>
      </left>
      <right style="medium">
        <color auto="1"/>
      </right>
      <top style="thin">
        <color auto="1"/>
      </top>
      <bottom style="thin">
        <color auto="1"/>
      </bottom>
      <diagonal/>
    </border>
    <border>
      <left style="medium">
        <color auto="1"/>
      </left>
      <right style="medium">
        <color auto="1"/>
      </right>
      <top style="thin">
        <color auto="1"/>
      </top>
      <bottom style="thin">
        <color auto="1"/>
      </bottom>
      <diagonal/>
    </border>
    <border>
      <left/>
      <right/>
      <top style="thin">
        <color auto="1"/>
      </top>
      <bottom/>
      <diagonal/>
    </border>
    <border>
      <left style="hair">
        <color auto="1"/>
      </left>
      <right style="medium">
        <color auto="1"/>
      </right>
      <top style="thin">
        <color auto="1"/>
      </top>
      <bottom/>
      <diagonal/>
    </border>
    <border>
      <left/>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medium">
        <color auto="1"/>
      </right>
      <top style="hair">
        <color auto="1"/>
      </top>
      <bottom style="thin">
        <color auto="1"/>
      </bottom>
      <diagonal/>
    </border>
    <border>
      <left style="medium">
        <color auto="1"/>
      </left>
      <right style="thin">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medium">
        <color auto="1"/>
      </left>
      <right/>
      <top style="hair">
        <color auto="1"/>
      </top>
      <bottom style="thin">
        <color auto="1"/>
      </bottom>
      <diagonal/>
    </border>
    <border>
      <left style="medium">
        <color auto="1"/>
      </left>
      <right/>
      <top style="thin">
        <color auto="1"/>
      </top>
      <bottom style="hair">
        <color auto="1"/>
      </bottom>
      <diagonal/>
    </border>
    <border>
      <left style="medium">
        <color auto="1"/>
      </left>
      <right style="medium">
        <color auto="1"/>
      </right>
      <top style="thin">
        <color auto="1"/>
      </top>
      <bottom style="hair">
        <color auto="1"/>
      </bottom>
      <diagonal/>
    </border>
    <border>
      <left/>
      <right style="medium">
        <color auto="1"/>
      </right>
      <top/>
      <bottom style="thin">
        <color auto="1"/>
      </bottom>
      <diagonal/>
    </border>
    <border>
      <left style="medium">
        <color auto="1"/>
      </left>
      <right/>
      <top/>
      <bottom style="hair">
        <color auto="1"/>
      </bottom>
      <diagonal/>
    </border>
    <border>
      <left style="hair">
        <color auto="1"/>
      </left>
      <right style="medium">
        <color auto="1"/>
      </right>
      <top/>
      <bottom/>
      <diagonal/>
    </border>
    <border>
      <left style="medium">
        <color auto="1"/>
      </left>
      <right style="medium">
        <color auto="1"/>
      </right>
      <top/>
      <bottom style="hair">
        <color auto="1"/>
      </bottom>
      <diagonal/>
    </border>
    <border>
      <left style="hair">
        <color auto="1"/>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right/>
      <top/>
      <bottom style="hair">
        <color auto="1"/>
      </bottom>
      <diagonal/>
    </border>
    <border>
      <left/>
      <right/>
      <top/>
      <bottom style="thin">
        <color auto="1"/>
      </bottom>
      <diagonal/>
    </border>
    <border>
      <left style="medium">
        <color auto="1"/>
      </left>
      <right style="medium">
        <color auto="1"/>
      </right>
      <top/>
      <bottom style="medium">
        <color auto="1"/>
      </bottom>
      <diagonal/>
    </border>
    <border>
      <left style="medium">
        <color auto="1"/>
      </left>
      <right/>
      <top/>
      <bottom style="medium">
        <color auto="1"/>
      </bottom>
      <diagonal/>
    </border>
    <border>
      <left style="hair">
        <color auto="1"/>
      </left>
      <right style="medium">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diagonalUp="1">
      <left style="medium">
        <color auto="1"/>
      </left>
      <right style="medium">
        <color auto="1"/>
      </right>
      <top style="thin">
        <color auto="1"/>
      </top>
      <bottom style="medium">
        <color auto="1"/>
      </bottom>
      <diagonal style="thin">
        <color auto="1"/>
      </diagonal>
    </border>
    <border>
      <left/>
      <right/>
      <top/>
      <bottom style="medium">
        <color auto="1"/>
      </bottom>
      <diagonal/>
    </border>
    <border>
      <left style="medium">
        <color auto="1"/>
      </left>
      <right style="hair">
        <color auto="1"/>
      </right>
      <top style="hair">
        <color auto="1"/>
      </top>
      <bottom style="thin">
        <color indexed="64"/>
      </bottom>
      <diagonal/>
    </border>
    <border>
      <left style="medium">
        <color auto="1"/>
      </left>
      <right style="medium">
        <color auto="1"/>
      </right>
      <top style="medium">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diagonalUp="1">
      <left style="medium">
        <color auto="1"/>
      </left>
      <right style="medium">
        <color auto="1"/>
      </right>
      <top/>
      <bottom style="medium">
        <color auto="1"/>
      </bottom>
      <diagonal style="thin">
        <color auto="1"/>
      </diagonal>
    </border>
    <border>
      <left style="hair">
        <color auto="1"/>
      </left>
      <right style="medium">
        <color auto="1"/>
      </right>
      <top style="thin">
        <color indexed="64"/>
      </top>
      <bottom style="hair">
        <color auto="1"/>
      </bottom>
      <diagonal/>
    </border>
  </borders>
  <cellStyleXfs count="3">
    <xf numFmtId="0" fontId="0" fillId="0" borderId="0"/>
    <xf numFmtId="177" fontId="19" fillId="0" borderId="0" applyBorder="0" applyAlignment="0" applyProtection="0"/>
    <xf numFmtId="0" fontId="19" fillId="0" borderId="0">
      <alignment vertical="center"/>
    </xf>
  </cellStyleXfs>
  <cellXfs count="131">
    <xf numFmtId="0" fontId="0" fillId="0" borderId="0" xfId="0"/>
    <xf numFmtId="0" fontId="1" fillId="0" borderId="0" xfId="2" applyFont="1" applyAlignment="1">
      <alignment vertical="center"/>
    </xf>
    <xf numFmtId="0" fontId="1" fillId="0" borderId="0" xfId="2" applyFont="1" applyAlignment="1">
      <alignment horizontal="center" vertical="center"/>
    </xf>
    <xf numFmtId="0" fontId="3" fillId="0" borderId="0" xfId="0" applyFont="1" applyAlignment="1">
      <alignment vertical="center" shrinkToFit="1"/>
    </xf>
    <xf numFmtId="0" fontId="9" fillId="0" borderId="7" xfId="2" applyFont="1" applyBorder="1" applyAlignment="1">
      <alignment horizontal="center" vertical="center" wrapText="1" shrinkToFit="1"/>
    </xf>
    <xf numFmtId="0" fontId="11" fillId="0" borderId="7" xfId="2" applyFont="1" applyBorder="1" applyAlignment="1">
      <alignment horizontal="center" vertical="center" wrapText="1" shrinkToFit="1"/>
    </xf>
    <xf numFmtId="0" fontId="8" fillId="0" borderId="9" xfId="2" applyFont="1" applyBorder="1" applyAlignment="1">
      <alignment horizontal="center" vertical="center" shrinkToFit="1"/>
    </xf>
    <xf numFmtId="0" fontId="1" fillId="0" borderId="10" xfId="2" applyFont="1" applyBorder="1" applyAlignment="1">
      <alignment horizontal="center" vertical="center" shrinkToFit="1"/>
    </xf>
    <xf numFmtId="0" fontId="1" fillId="0" borderId="11" xfId="2" applyFont="1" applyBorder="1" applyAlignment="1">
      <alignment horizontal="center" vertical="center" shrinkToFit="1"/>
    </xf>
    <xf numFmtId="178" fontId="13" fillId="0" borderId="4" xfId="1" applyNumberFormat="1" applyFont="1" applyBorder="1" applyAlignment="1" applyProtection="1">
      <alignment vertical="center" shrinkToFit="1"/>
    </xf>
    <xf numFmtId="178" fontId="13" fillId="0" borderId="17" xfId="1" applyNumberFormat="1" applyFont="1" applyBorder="1" applyAlignment="1" applyProtection="1">
      <alignment vertical="center" shrinkToFit="1"/>
    </xf>
    <xf numFmtId="178" fontId="13" fillId="0" borderId="9" xfId="1" applyNumberFormat="1" applyFont="1" applyBorder="1" applyAlignment="1" applyProtection="1">
      <alignment vertical="center" shrinkToFit="1"/>
    </xf>
    <xf numFmtId="178" fontId="13" fillId="0" borderId="24" xfId="1" applyNumberFormat="1" applyFont="1" applyBorder="1" applyAlignment="1" applyProtection="1">
      <alignment vertical="center" shrinkToFit="1"/>
    </xf>
    <xf numFmtId="178" fontId="13" fillId="0" borderId="30" xfId="1" applyNumberFormat="1" applyFont="1" applyBorder="1" applyAlignment="1" applyProtection="1">
      <alignment vertical="center" shrinkToFit="1"/>
    </xf>
    <xf numFmtId="178" fontId="13" fillId="0" borderId="7" xfId="1" applyNumberFormat="1" applyFont="1" applyBorder="1" applyAlignment="1" applyProtection="1">
      <alignment vertical="center" shrinkToFit="1"/>
    </xf>
    <xf numFmtId="178" fontId="13" fillId="0" borderId="34" xfId="1" applyNumberFormat="1" applyFont="1" applyBorder="1" applyAlignment="1" applyProtection="1">
      <alignment vertical="center" shrinkToFit="1"/>
    </xf>
    <xf numFmtId="178" fontId="13" fillId="0" borderId="36" xfId="1" applyNumberFormat="1" applyFont="1" applyBorder="1" applyAlignment="1" applyProtection="1">
      <alignment vertical="center" shrinkToFit="1"/>
    </xf>
    <xf numFmtId="178" fontId="13" fillId="0" borderId="5" xfId="1" applyNumberFormat="1" applyFont="1" applyBorder="1" applyAlignment="1" applyProtection="1">
      <alignment vertical="center" shrinkToFit="1"/>
    </xf>
    <xf numFmtId="177" fontId="5" fillId="2" borderId="39" xfId="1" applyFont="1" applyFill="1" applyBorder="1" applyAlignment="1" applyProtection="1">
      <alignment horizontal="center" vertical="center" shrinkToFit="1"/>
    </xf>
    <xf numFmtId="178" fontId="16" fillId="0" borderId="40" xfId="1" applyNumberFormat="1" applyFont="1" applyBorder="1" applyAlignment="1" applyProtection="1">
      <alignment vertical="center" shrinkToFit="1"/>
    </xf>
    <xf numFmtId="178" fontId="16" fillId="2" borderId="40" xfId="1" applyNumberFormat="1" applyFont="1" applyFill="1" applyBorder="1" applyAlignment="1" applyProtection="1">
      <alignment horizontal="center" vertical="center" shrinkToFit="1"/>
    </xf>
    <xf numFmtId="178" fontId="16" fillId="0" borderId="39" xfId="1" applyNumberFormat="1" applyFont="1" applyBorder="1" applyAlignment="1" applyProtection="1">
      <alignment vertical="center" shrinkToFit="1"/>
    </xf>
    <xf numFmtId="178" fontId="16" fillId="2" borderId="42" xfId="1" applyNumberFormat="1" applyFont="1" applyFill="1" applyBorder="1" applyAlignment="1" applyProtection="1">
      <alignment vertical="center" shrinkToFit="1"/>
    </xf>
    <xf numFmtId="0" fontId="7" fillId="0" borderId="0" xfId="2" applyFont="1" applyAlignment="1">
      <alignment vertical="center"/>
    </xf>
    <xf numFmtId="177" fontId="1" fillId="0" borderId="0" xfId="1" applyFont="1" applyBorder="1" applyAlignment="1" applyProtection="1">
      <alignment horizontal="center" vertical="center"/>
    </xf>
    <xf numFmtId="177" fontId="1" fillId="0" borderId="0" xfId="1" applyFont="1" applyBorder="1" applyAlignment="1" applyProtection="1">
      <alignment vertical="center"/>
    </xf>
    <xf numFmtId="0" fontId="7" fillId="0" borderId="0" xfId="2" applyFont="1" applyAlignment="1">
      <alignment horizontal="center" vertical="center"/>
    </xf>
    <xf numFmtId="177" fontId="18" fillId="2" borderId="3" xfId="2" applyNumberFormat="1" applyFont="1" applyFill="1" applyBorder="1" applyAlignment="1">
      <alignment vertical="center"/>
    </xf>
    <xf numFmtId="0" fontId="16" fillId="0" borderId="0" xfId="2" applyFont="1" applyAlignment="1">
      <alignment vertical="center"/>
    </xf>
    <xf numFmtId="0" fontId="7" fillId="0" borderId="0" xfId="2" applyFont="1" applyAlignment="1">
      <alignment horizontal="right" vertical="center"/>
    </xf>
    <xf numFmtId="177" fontId="18" fillId="2" borderId="3" xfId="1" applyFont="1" applyFill="1" applyBorder="1" applyAlignment="1" applyProtection="1">
      <alignment vertical="center"/>
    </xf>
    <xf numFmtId="178" fontId="15" fillId="0" borderId="1" xfId="1" applyNumberFormat="1" applyFont="1" applyFill="1" applyBorder="1" applyAlignment="1" applyProtection="1">
      <alignment horizontal="center" vertical="center" shrinkToFit="1"/>
    </xf>
    <xf numFmtId="178" fontId="15" fillId="0" borderId="15" xfId="1" applyNumberFormat="1" applyFont="1" applyFill="1" applyBorder="1" applyAlignment="1" applyProtection="1">
      <alignment horizontal="center" vertical="center" shrinkToFit="1"/>
    </xf>
    <xf numFmtId="178" fontId="15" fillId="0" borderId="20" xfId="1" applyNumberFormat="1" applyFont="1" applyFill="1" applyBorder="1" applyAlignment="1" applyProtection="1">
      <alignment horizontal="center" vertical="center" shrinkToFit="1"/>
    </xf>
    <xf numFmtId="178" fontId="15" fillId="0" borderId="22" xfId="1" applyNumberFormat="1" applyFont="1" applyFill="1" applyBorder="1" applyAlignment="1" applyProtection="1">
      <alignment horizontal="center" vertical="center" shrinkToFit="1"/>
    </xf>
    <xf numFmtId="178" fontId="15" fillId="0" borderId="27" xfId="1" applyNumberFormat="1" applyFont="1" applyFill="1" applyBorder="1" applyAlignment="1" applyProtection="1">
      <alignment horizontal="center" vertical="center" shrinkToFit="1"/>
    </xf>
    <xf numFmtId="178" fontId="15" fillId="0" borderId="28" xfId="1" applyNumberFormat="1" applyFont="1" applyFill="1" applyBorder="1" applyAlignment="1" applyProtection="1">
      <alignment horizontal="center" vertical="center" shrinkToFit="1"/>
    </xf>
    <xf numFmtId="178" fontId="15" fillId="0" borderId="29" xfId="1" applyNumberFormat="1" applyFont="1" applyFill="1" applyBorder="1" applyAlignment="1" applyProtection="1">
      <alignment horizontal="center" vertical="center" shrinkToFit="1"/>
    </xf>
    <xf numFmtId="178" fontId="15" fillId="0" borderId="8" xfId="1" applyNumberFormat="1" applyFont="1" applyFill="1" applyBorder="1" applyAlignment="1" applyProtection="1">
      <alignment horizontal="center" vertical="center" shrinkToFit="1"/>
    </xf>
    <xf numFmtId="178" fontId="15" fillId="0" borderId="32" xfId="1" applyNumberFormat="1" applyFont="1" applyFill="1" applyBorder="1" applyAlignment="1" applyProtection="1">
      <alignment horizontal="center" vertical="center" shrinkToFit="1"/>
    </xf>
    <xf numFmtId="178" fontId="15" fillId="0" borderId="37" xfId="1" applyNumberFormat="1" applyFont="1" applyFill="1" applyBorder="1" applyAlignment="1" applyProtection="1">
      <alignment horizontal="center" vertical="center" shrinkToFit="1"/>
    </xf>
    <xf numFmtId="178" fontId="15" fillId="0" borderId="38" xfId="1" applyNumberFormat="1" applyFont="1" applyFill="1" applyBorder="1" applyAlignment="1" applyProtection="1">
      <alignment horizontal="center" vertical="center" shrinkToFit="1"/>
    </xf>
    <xf numFmtId="178" fontId="15" fillId="0" borderId="0" xfId="1" applyNumberFormat="1" applyFont="1" applyFill="1" applyBorder="1" applyAlignment="1" applyProtection="1">
      <alignment horizontal="center" vertical="center" shrinkToFit="1"/>
    </xf>
    <xf numFmtId="0" fontId="10" fillId="0" borderId="8" xfId="2" applyFont="1" applyBorder="1" applyAlignment="1">
      <alignment horizontal="center" vertical="center" wrapText="1"/>
    </xf>
    <xf numFmtId="0" fontId="17" fillId="0" borderId="0" xfId="2" applyFont="1" applyAlignment="1">
      <alignment vertical="center"/>
    </xf>
    <xf numFmtId="177" fontId="5" fillId="0" borderId="45" xfId="1" applyFont="1" applyBorder="1" applyAlignment="1" applyProtection="1">
      <alignment vertical="center" shrinkToFit="1"/>
    </xf>
    <xf numFmtId="177" fontId="5" fillId="0" borderId="45" xfId="1" applyFont="1" applyBorder="1" applyAlignment="1" applyProtection="1">
      <alignment horizontal="center" vertical="center" shrinkToFit="1"/>
    </xf>
    <xf numFmtId="177" fontId="16" fillId="0" borderId="45" xfId="1" applyFont="1" applyBorder="1" applyAlignment="1" applyProtection="1">
      <alignment vertical="center" shrinkToFit="1"/>
    </xf>
    <xf numFmtId="177" fontId="13" fillId="3" borderId="14" xfId="1" applyFont="1" applyFill="1" applyBorder="1" applyAlignment="1" applyProtection="1">
      <alignment vertical="center"/>
    </xf>
    <xf numFmtId="177" fontId="13" fillId="3" borderId="16" xfId="1" applyFont="1" applyFill="1" applyBorder="1" applyAlignment="1" applyProtection="1">
      <alignment vertical="center"/>
    </xf>
    <xf numFmtId="177" fontId="13" fillId="3" borderId="21" xfId="1" applyFont="1" applyFill="1" applyBorder="1" applyAlignment="1" applyProtection="1">
      <alignment vertical="center"/>
    </xf>
    <xf numFmtId="177" fontId="13" fillId="3" borderId="23" xfId="1" applyFont="1" applyFill="1" applyBorder="1" applyAlignment="1" applyProtection="1">
      <alignment vertical="center"/>
    </xf>
    <xf numFmtId="177" fontId="13" fillId="3" borderId="33" xfId="1" applyFont="1" applyFill="1" applyBorder="1" applyAlignment="1" applyProtection="1">
      <alignment vertical="center"/>
    </xf>
    <xf numFmtId="177" fontId="13" fillId="3" borderId="35" xfId="1" applyFont="1" applyFill="1" applyBorder="1" applyAlignment="1" applyProtection="1">
      <alignment vertical="center"/>
    </xf>
    <xf numFmtId="0" fontId="8" fillId="0" borderId="7" xfId="2" applyFont="1" applyBorder="1" applyAlignment="1">
      <alignment horizontal="center" vertical="center" shrinkToFit="1"/>
    </xf>
    <xf numFmtId="0" fontId="1" fillId="0" borderId="9" xfId="2" applyFont="1" applyBorder="1" applyAlignment="1">
      <alignment horizontal="center" vertical="center" shrinkToFit="1"/>
    </xf>
    <xf numFmtId="0" fontId="7" fillId="0" borderId="0" xfId="2" applyFont="1" applyFill="1" applyAlignment="1">
      <alignment vertical="center"/>
    </xf>
    <xf numFmtId="0" fontId="1" fillId="0" borderId="0" xfId="2" applyFont="1" applyFill="1" applyAlignment="1">
      <alignment vertical="center"/>
    </xf>
    <xf numFmtId="0" fontId="1" fillId="0" borderId="0" xfId="2" applyFont="1" applyFill="1" applyAlignment="1">
      <alignment horizontal="center" vertical="center"/>
    </xf>
    <xf numFmtId="0" fontId="10" fillId="0" borderId="0" xfId="2" applyFont="1" applyFill="1" applyAlignment="1">
      <alignment horizontal="left" vertical="center"/>
    </xf>
    <xf numFmtId="0" fontId="10" fillId="0" borderId="0" xfId="2" applyFont="1" applyFill="1" applyAlignment="1">
      <alignment vertical="center"/>
    </xf>
    <xf numFmtId="178" fontId="15" fillId="0" borderId="47" xfId="1" applyNumberFormat="1" applyFont="1" applyFill="1" applyBorder="1" applyAlignment="1" applyProtection="1">
      <alignment horizontal="center" vertical="center" shrinkToFit="1"/>
    </xf>
    <xf numFmtId="177" fontId="5" fillId="2" borderId="41" xfId="1" applyFont="1" applyFill="1" applyBorder="1" applyAlignment="1" applyProtection="1">
      <alignment horizontal="right" vertical="center" shrinkToFit="1"/>
    </xf>
    <xf numFmtId="176" fontId="18" fillId="0" borderId="46" xfId="0" applyNumberFormat="1" applyFont="1" applyBorder="1" applyAlignment="1">
      <alignment shrinkToFit="1"/>
    </xf>
    <xf numFmtId="0" fontId="6" fillId="0" borderId="45" xfId="2" applyFont="1" applyBorder="1" applyAlignment="1">
      <alignment horizontal="center" vertical="center" shrinkToFit="1"/>
    </xf>
    <xf numFmtId="0" fontId="8" fillId="0" borderId="31" xfId="2" applyFont="1" applyBorder="1" applyAlignment="1">
      <alignment horizontal="center" vertical="center" shrinkToFit="1"/>
    </xf>
    <xf numFmtId="0" fontId="6" fillId="0" borderId="51" xfId="2" applyFont="1" applyBorder="1" applyAlignment="1">
      <alignment horizontal="center" vertical="center" shrinkToFit="1"/>
    </xf>
    <xf numFmtId="177" fontId="13" fillId="3" borderId="52" xfId="1" applyFont="1" applyFill="1" applyBorder="1" applyAlignment="1" applyProtection="1">
      <alignment vertical="center"/>
    </xf>
    <xf numFmtId="0" fontId="8" fillId="0" borderId="4" xfId="2" applyFont="1" applyBorder="1" applyAlignment="1">
      <alignment horizontal="center" vertical="center" wrapText="1" shrinkToFit="1"/>
    </xf>
    <xf numFmtId="0" fontId="8" fillId="0" borderId="5" xfId="2" applyFont="1" applyBorder="1" applyAlignment="1">
      <alignment horizontal="center" vertical="center" shrinkToFit="1"/>
    </xf>
    <xf numFmtId="0" fontId="8" fillId="0" borderId="6" xfId="2" applyFont="1" applyBorder="1" applyAlignment="1">
      <alignment horizontal="center" vertical="center" shrinkToFit="1"/>
    </xf>
    <xf numFmtId="0" fontId="8" fillId="0" borderId="4" xfId="2" applyFont="1" applyBorder="1" applyAlignment="1">
      <alignment horizontal="center" vertical="center" shrinkToFit="1"/>
    </xf>
    <xf numFmtId="0" fontId="8" fillId="0" borderId="7" xfId="2" applyFont="1" applyBorder="1" applyAlignment="1">
      <alignment horizontal="center" vertical="center" shrinkToFit="1"/>
    </xf>
    <xf numFmtId="0" fontId="18" fillId="0" borderId="0" xfId="2" applyFont="1" applyFill="1" applyBorder="1" applyAlignment="1">
      <alignment horizontal="left" vertical="center"/>
    </xf>
    <xf numFmtId="0" fontId="4" fillId="0" borderId="0" xfId="0" applyFont="1" applyBorder="1" applyAlignment="1">
      <alignment horizontal="left" wrapText="1" shrinkToFit="1"/>
    </xf>
    <xf numFmtId="0" fontId="2" fillId="0" borderId="0" xfId="0" applyFont="1" applyBorder="1" applyAlignment="1">
      <alignment horizontal="left" wrapText="1" shrinkToFit="1"/>
    </xf>
    <xf numFmtId="0" fontId="18" fillId="0" borderId="0" xfId="0" applyFont="1" applyFill="1" applyBorder="1" applyAlignment="1">
      <alignment horizontal="left" vertical="center" shrinkToFit="1"/>
    </xf>
    <xf numFmtId="0" fontId="5" fillId="0" borderId="2" xfId="2" applyFont="1" applyBorder="1" applyAlignment="1">
      <alignment horizontal="center" vertical="center"/>
    </xf>
    <xf numFmtId="0" fontId="6" fillId="0" borderId="4" xfId="2" applyFont="1" applyBorder="1" applyAlignment="1">
      <alignment horizontal="center" vertical="center" shrinkToFit="1"/>
    </xf>
    <xf numFmtId="0" fontId="6" fillId="0" borderId="3" xfId="2" applyFont="1" applyBorder="1" applyAlignment="1">
      <alignment horizontal="center" vertical="center" shrinkToFit="1"/>
    </xf>
    <xf numFmtId="0" fontId="5" fillId="0" borderId="49" xfId="2" applyFont="1" applyBorder="1" applyAlignment="1">
      <alignment horizontal="center" vertical="center" shrinkToFit="1"/>
    </xf>
    <xf numFmtId="0" fontId="6" fillId="0" borderId="49" xfId="2" applyFont="1" applyBorder="1" applyAlignment="1">
      <alignment horizontal="center" vertical="center" shrinkToFit="1"/>
    </xf>
    <xf numFmtId="0" fontId="6" fillId="0" borderId="50" xfId="2" applyFont="1" applyBorder="1" applyAlignment="1">
      <alignment horizontal="center" vertical="center" shrinkToFit="1"/>
    </xf>
    <xf numFmtId="0" fontId="5" fillId="0" borderId="3" xfId="2" applyFont="1" applyBorder="1" applyAlignment="1">
      <alignment horizontal="center" vertical="center" shrinkToFit="1"/>
    </xf>
    <xf numFmtId="0" fontId="7" fillId="0" borderId="4" xfId="2" applyFont="1" applyBorder="1" applyAlignment="1">
      <alignment horizontal="center" vertical="center" wrapText="1" shrinkToFit="1"/>
    </xf>
    <xf numFmtId="0" fontId="7" fillId="0" borderId="5" xfId="2" applyFont="1" applyBorder="1" applyAlignment="1">
      <alignment horizontal="center" vertical="center" wrapText="1" shrinkToFit="1"/>
    </xf>
    <xf numFmtId="0" fontId="7" fillId="0" borderId="7" xfId="2" applyFont="1" applyBorder="1" applyAlignment="1">
      <alignment horizontal="center" vertical="center" wrapText="1" shrinkToFit="1"/>
    </xf>
    <xf numFmtId="0" fontId="8" fillId="0" borderId="13" xfId="2" applyFont="1" applyBorder="1" applyAlignment="1">
      <alignment horizontal="center" vertical="center" wrapText="1" shrinkToFit="1"/>
    </xf>
    <xf numFmtId="176" fontId="18" fillId="0" borderId="46" xfId="0" applyNumberFormat="1" applyFont="1" applyFill="1" applyBorder="1" applyAlignment="1">
      <alignment horizontal="right" vertical="center" shrinkToFit="1"/>
    </xf>
    <xf numFmtId="176" fontId="18" fillId="0" borderId="0" xfId="0" applyNumberFormat="1" applyFont="1" applyBorder="1" applyAlignment="1">
      <alignment horizontal="center" vertical="center" wrapText="1" shrinkToFit="1"/>
    </xf>
    <xf numFmtId="178" fontId="13" fillId="2" borderId="4" xfId="1" applyNumberFormat="1" applyFont="1" applyFill="1" applyBorder="1" applyAlignment="1" applyProtection="1">
      <alignment horizontal="right" vertical="center" shrinkToFit="1"/>
    </xf>
    <xf numFmtId="0" fontId="13" fillId="0" borderId="12" xfId="2" applyFont="1" applyBorder="1" applyAlignment="1">
      <alignment horizontal="center" vertical="center"/>
    </xf>
    <xf numFmtId="177" fontId="21" fillId="0" borderId="18" xfId="2" applyNumberFormat="1" applyFont="1" applyBorder="1" applyAlignment="1">
      <alignment horizontal="left" vertical="center" shrinkToFit="1"/>
    </xf>
    <xf numFmtId="177" fontId="14" fillId="0" borderId="18" xfId="2" applyNumberFormat="1" applyFont="1" applyBorder="1" applyAlignment="1">
      <alignment horizontal="left" vertical="center" shrinkToFit="1"/>
    </xf>
    <xf numFmtId="177" fontId="13" fillId="3" borderId="19" xfId="1" applyFont="1" applyFill="1" applyBorder="1" applyAlignment="1" applyProtection="1">
      <alignment horizontal="center" vertical="center" shrinkToFit="1"/>
    </xf>
    <xf numFmtId="178" fontId="13" fillId="0" borderId="19" xfId="1" applyNumberFormat="1" applyFont="1" applyBorder="1" applyAlignment="1" applyProtection="1">
      <alignment horizontal="right" vertical="center" shrinkToFit="1"/>
    </xf>
    <xf numFmtId="177" fontId="13" fillId="0" borderId="19" xfId="1" applyFont="1" applyBorder="1" applyAlignment="1" applyProtection="1">
      <alignment horizontal="center" vertical="center" shrinkToFit="1"/>
    </xf>
    <xf numFmtId="178" fontId="13" fillId="2" borderId="19" xfId="1" applyNumberFormat="1" applyFont="1" applyFill="1" applyBorder="1" applyAlignment="1" applyProtection="1">
      <alignment horizontal="right" vertical="center" shrinkToFit="1"/>
    </xf>
    <xf numFmtId="0" fontId="1" fillId="0" borderId="9" xfId="2" applyFont="1" applyBorder="1" applyAlignment="1">
      <alignment horizontal="center" vertical="center" shrinkToFit="1"/>
    </xf>
    <xf numFmtId="177" fontId="21" fillId="0" borderId="13" xfId="2" applyNumberFormat="1" applyFont="1" applyBorder="1" applyAlignment="1">
      <alignment horizontal="left" vertical="center" shrinkToFit="1"/>
    </xf>
    <xf numFmtId="177" fontId="14" fillId="0" borderId="13" xfId="2" applyNumberFormat="1" applyFont="1" applyBorder="1" applyAlignment="1">
      <alignment horizontal="left" vertical="center" shrinkToFit="1"/>
    </xf>
    <xf numFmtId="177" fontId="13" fillId="3" borderId="4" xfId="1" applyFont="1" applyFill="1" applyBorder="1" applyAlignment="1" applyProtection="1">
      <alignment horizontal="center" vertical="center" shrinkToFit="1"/>
    </xf>
    <xf numFmtId="178" fontId="13" fillId="0" borderId="4" xfId="1" applyNumberFormat="1" applyFont="1" applyBorder="1" applyAlignment="1" applyProtection="1">
      <alignment horizontal="right" vertical="center" shrinkToFit="1"/>
    </xf>
    <xf numFmtId="177" fontId="13" fillId="0" borderId="4" xfId="1" applyFont="1" applyBorder="1" applyAlignment="1" applyProtection="1">
      <alignment horizontal="center" vertical="center" shrinkToFit="1"/>
    </xf>
    <xf numFmtId="178" fontId="13" fillId="2" borderId="7" xfId="1" applyNumberFormat="1" applyFont="1" applyFill="1" applyBorder="1" applyAlignment="1" applyProtection="1">
      <alignment horizontal="right" vertical="center" shrinkToFit="1"/>
    </xf>
    <xf numFmtId="0" fontId="13" fillId="0" borderId="25" xfId="2" applyFont="1" applyBorder="1" applyAlignment="1">
      <alignment horizontal="center" vertical="center"/>
    </xf>
    <xf numFmtId="177" fontId="21" fillId="0" borderId="26" xfId="2" applyNumberFormat="1" applyFont="1" applyBorder="1" applyAlignment="1">
      <alignment horizontal="left" vertical="center" shrinkToFit="1"/>
    </xf>
    <xf numFmtId="177" fontId="14" fillId="0" borderId="26" xfId="2" applyNumberFormat="1" applyFont="1" applyBorder="1" applyAlignment="1">
      <alignment horizontal="left" vertical="center" shrinkToFit="1"/>
    </xf>
    <xf numFmtId="178" fontId="13" fillId="0" borderId="8" xfId="1" applyNumberFormat="1" applyFont="1" applyBorder="1" applyAlignment="1" applyProtection="1">
      <alignment horizontal="right" vertical="center" shrinkToFit="1"/>
    </xf>
    <xf numFmtId="0" fontId="21" fillId="0" borderId="43" xfId="2" applyFont="1" applyBorder="1" applyAlignment="1">
      <alignment horizontal="left" vertical="center" shrinkToFit="1"/>
    </xf>
    <xf numFmtId="0" fontId="21" fillId="0" borderId="44" xfId="2" applyFont="1" applyBorder="1" applyAlignment="1">
      <alignment horizontal="left" vertical="center" shrinkToFit="1"/>
    </xf>
    <xf numFmtId="177" fontId="25" fillId="0" borderId="19" xfId="2" applyNumberFormat="1" applyFont="1" applyBorder="1" applyAlignment="1">
      <alignment horizontal="center" vertical="center" shrinkToFit="1"/>
    </xf>
    <xf numFmtId="177" fontId="21" fillId="0" borderId="31" xfId="2" applyNumberFormat="1" applyFont="1" applyBorder="1" applyAlignment="1">
      <alignment horizontal="left" vertical="center" shrinkToFit="1"/>
    </xf>
    <xf numFmtId="177" fontId="14" fillId="0" borderId="31" xfId="2" applyNumberFormat="1" applyFont="1" applyBorder="1" applyAlignment="1">
      <alignment horizontal="left" vertical="center" shrinkToFit="1"/>
    </xf>
    <xf numFmtId="177" fontId="13" fillId="3" borderId="7" xfId="1" applyFont="1" applyFill="1" applyBorder="1" applyAlignment="1" applyProtection="1">
      <alignment horizontal="center" vertical="center" shrinkToFit="1"/>
    </xf>
    <xf numFmtId="177" fontId="13" fillId="0" borderId="7" xfId="1" applyFont="1" applyBorder="1" applyAlignment="1" applyProtection="1">
      <alignment horizontal="center" vertical="center" shrinkToFit="1"/>
    </xf>
    <xf numFmtId="178" fontId="13" fillId="0" borderId="7" xfId="1" applyNumberFormat="1" applyFont="1" applyBorder="1" applyAlignment="1" applyProtection="1">
      <alignment horizontal="right" vertical="center" shrinkToFit="1"/>
    </xf>
    <xf numFmtId="0" fontId="21" fillId="0" borderId="26" xfId="2" applyFont="1" applyBorder="1" applyAlignment="1">
      <alignment horizontal="left" vertical="center" shrinkToFit="1"/>
    </xf>
    <xf numFmtId="0" fontId="14" fillId="0" borderId="26" xfId="2" applyFont="1" applyBorder="1" applyAlignment="1">
      <alignment horizontal="left" vertical="center" shrinkToFit="1"/>
    </xf>
    <xf numFmtId="177" fontId="21" fillId="0" borderId="18" xfId="2" applyNumberFormat="1" applyFont="1" applyBorder="1" applyAlignment="1">
      <alignment horizontal="left" vertical="center" wrapText="1" shrinkToFit="1"/>
    </xf>
    <xf numFmtId="177" fontId="14" fillId="0" borderId="18" xfId="2" applyNumberFormat="1" applyFont="1" applyBorder="1" applyAlignment="1">
      <alignment horizontal="left" vertical="center" wrapText="1" shrinkToFit="1"/>
    </xf>
    <xf numFmtId="0" fontId="6" fillId="0" borderId="39" xfId="2" applyFont="1" applyBorder="1" applyAlignment="1">
      <alignment horizontal="center" vertical="center" shrinkToFit="1"/>
    </xf>
    <xf numFmtId="0" fontId="7" fillId="0" borderId="0" xfId="2" applyFont="1" applyBorder="1" applyAlignment="1">
      <alignment horizontal="left" vertical="center" shrinkToFit="1"/>
    </xf>
    <xf numFmtId="0" fontId="17" fillId="0" borderId="0" xfId="2" applyFont="1" applyBorder="1" applyAlignment="1">
      <alignment horizontal="left" vertical="top" wrapText="1"/>
    </xf>
    <xf numFmtId="177" fontId="27" fillId="0" borderId="19" xfId="2" applyNumberFormat="1" applyFont="1" applyBorder="1" applyAlignment="1">
      <alignment horizontal="center" vertical="center" shrinkToFit="1"/>
    </xf>
    <xf numFmtId="0" fontId="24" fillId="0" borderId="0" xfId="2" applyFont="1" applyAlignment="1">
      <alignment horizontal="center" vertical="center"/>
    </xf>
    <xf numFmtId="0" fontId="23" fillId="0" borderId="0" xfId="2" applyFont="1" applyAlignment="1">
      <alignment horizontal="center" vertical="center"/>
    </xf>
    <xf numFmtId="177" fontId="25" fillId="0" borderId="48" xfId="2" applyNumberFormat="1" applyFont="1" applyBorder="1" applyAlignment="1">
      <alignment horizontal="center" vertical="center" shrinkToFit="1"/>
    </xf>
    <xf numFmtId="0" fontId="1" fillId="0" borderId="4" xfId="2" applyFont="1" applyBorder="1" applyAlignment="1">
      <alignment horizontal="center" vertical="center" shrinkToFit="1"/>
    </xf>
    <xf numFmtId="0" fontId="1" fillId="0" borderId="5" xfId="2" applyFont="1" applyBorder="1" applyAlignment="1">
      <alignment horizontal="center" vertical="center" shrinkToFit="1"/>
    </xf>
    <xf numFmtId="0" fontId="1" fillId="0" borderId="7" xfId="2" applyFont="1" applyBorder="1" applyAlignment="1">
      <alignment horizontal="center" vertical="center" shrinkToFit="1"/>
    </xf>
  </cellXfs>
  <cellStyles count="3">
    <cellStyle name="桁区切り" xfId="1" builtinId="6"/>
    <cellStyle name="説明文" xfId="2" builtinId="53" customBuiltin="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11</xdr:col>
      <xdr:colOff>639536</xdr:colOff>
      <xdr:row>0</xdr:row>
      <xdr:rowOff>87149</xdr:rowOff>
    </xdr:from>
    <xdr:to>
      <xdr:col>12</xdr:col>
      <xdr:colOff>612324</xdr:colOff>
      <xdr:row>2</xdr:row>
      <xdr:rowOff>105145</xdr:rowOff>
    </xdr:to>
    <xdr:sp macro="" textlink="">
      <xdr:nvSpPr>
        <xdr:cNvPr id="2" name="CustomShape 1"/>
        <xdr:cNvSpPr/>
      </xdr:nvSpPr>
      <xdr:spPr>
        <a:xfrm>
          <a:off x="15811500" y="87149"/>
          <a:ext cx="2081895" cy="1024925"/>
        </a:xfrm>
        <a:custGeom>
          <a:avLst/>
          <a:gdLst/>
          <a:ahLst/>
          <a:cxnLst/>
          <a:rect l="l" t="t" r="r" b="b"/>
          <a:pathLst>
            <a:path w="21600" h="21600">
              <a:moveTo>
                <a:pt x="0" y="0"/>
              </a:moveTo>
              <a:lnTo>
                <a:pt x="21600" y="0"/>
              </a:lnTo>
              <a:lnTo>
                <a:pt x="21600" y="21600"/>
              </a:lnTo>
              <a:lnTo>
                <a:pt x="0" y="21600"/>
              </a:lnTo>
              <a:lnTo>
                <a:pt x="0" y="0"/>
              </a:lnTo>
              <a:close/>
            </a:path>
          </a:pathLst>
        </a:custGeom>
        <a:solidFill>
          <a:srgbClr val="FFFFFF"/>
        </a:solidFill>
        <a:ln w="9360">
          <a:noFill/>
          <a:miter/>
        </a:ln>
      </xdr:spPr>
      <xdr:style>
        <a:lnRef idx="0">
          <a:scrgbClr r="0" g="0" b="0"/>
        </a:lnRef>
        <a:fillRef idx="0">
          <a:scrgbClr r="0" g="0" b="0"/>
        </a:fillRef>
        <a:effectRef idx="0">
          <a:scrgbClr r="0" g="0" b="0"/>
        </a:effectRef>
        <a:fontRef idx="minor"/>
      </xdr:style>
      <xdr:txBody>
        <a:bodyPr lIns="36360" tIns="22680" rIns="36360" bIns="0"/>
        <a:lstStyle/>
        <a:p>
          <a:pPr algn="ctr"/>
          <a:r>
            <a:rPr lang="en-US" sz="2800" b="1" strike="noStrike" spc="-1">
              <a:solidFill>
                <a:srgbClr val="000000"/>
              </a:solidFill>
              <a:latin typeface="ＭＳ Ｐゴシック"/>
            </a:rPr>
            <a:t>別紙</a:t>
          </a:r>
          <a:r>
            <a:rPr lang="ja-JP" altLang="en-US" sz="2800" b="1" strike="noStrike" spc="-1">
              <a:solidFill>
                <a:srgbClr val="000000"/>
              </a:solidFill>
              <a:latin typeface="ＭＳ Ｐゴシック"/>
            </a:rPr>
            <a:t>４</a:t>
          </a:r>
          <a:endParaRPr lang="en-US" sz="2800" b="0" strike="noStrike" spc="-1">
            <a:latin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X82"/>
  <sheetViews>
    <sheetView tabSelected="1" view="pageBreakPreview" zoomScale="70" zoomScaleNormal="100" zoomScaleSheetLayoutView="70" zoomScalePageLayoutView="70" workbookViewId="0">
      <pane ySplit="10" topLeftCell="A11" activePane="bottomLeft" state="frozen"/>
      <selection pane="bottomLeft" activeCell="B73" sqref="B73:H80"/>
    </sheetView>
  </sheetViews>
  <sheetFormatPr defaultRowHeight="13.2"/>
  <cols>
    <col min="1" max="1" width="7.88671875" style="1" customWidth="1"/>
    <col min="2" max="2" width="53" style="2" customWidth="1"/>
    <col min="3" max="3" width="12.21875" style="2" customWidth="1"/>
    <col min="4" max="4" width="10.109375" style="2" customWidth="1"/>
    <col min="5" max="5" width="16.88671875" style="1" customWidth="1"/>
    <col min="6" max="6" width="9.6640625" style="2" customWidth="1"/>
    <col min="7" max="7" width="27.6640625" style="1" customWidth="1"/>
    <col min="8" max="8" width="19" style="2" customWidth="1"/>
    <col min="9" max="9" width="18.6640625" style="1" customWidth="1"/>
    <col min="10" max="10" width="16.44140625" style="1" customWidth="1"/>
    <col min="11" max="12" width="27.6640625" style="1" customWidth="1"/>
    <col min="13" max="258" width="9" style="1" customWidth="1"/>
    <col min="259" max="1026" width="9" customWidth="1"/>
  </cols>
  <sheetData>
    <row r="1" spans="1:13" ht="44.25" customHeight="1">
      <c r="A1" s="125" t="s">
        <v>70</v>
      </c>
      <c r="B1" s="126"/>
      <c r="C1" s="126"/>
      <c r="D1" s="126"/>
      <c r="E1" s="126"/>
      <c r="F1" s="126"/>
      <c r="G1" s="126"/>
      <c r="H1" s="126"/>
      <c r="I1" s="126"/>
      <c r="J1" s="126"/>
      <c r="K1" s="126"/>
      <c r="L1" s="126"/>
      <c r="M1" s="126"/>
    </row>
    <row r="2" spans="1:13" ht="35.25" customHeight="1">
      <c r="A2" s="73" t="s">
        <v>73</v>
      </c>
      <c r="B2" s="73"/>
      <c r="C2" s="73"/>
      <c r="D2" s="73"/>
      <c r="E2" s="73"/>
      <c r="F2" s="73"/>
      <c r="G2" s="73"/>
      <c r="H2" s="73"/>
      <c r="I2" s="74" t="s">
        <v>64</v>
      </c>
      <c r="J2" s="75"/>
      <c r="K2" s="75"/>
      <c r="L2" s="75"/>
      <c r="M2" s="75"/>
    </row>
    <row r="3" spans="1:13" s="3" customFormat="1" ht="35.25" customHeight="1">
      <c r="A3" s="76" t="s">
        <v>65</v>
      </c>
      <c r="B3" s="76"/>
      <c r="C3" s="76"/>
      <c r="D3" s="76"/>
      <c r="E3" s="76"/>
      <c r="F3" s="76"/>
      <c r="G3" s="76"/>
      <c r="H3" s="76"/>
      <c r="I3" s="75"/>
      <c r="J3" s="75"/>
      <c r="K3" s="75"/>
      <c r="L3" s="75"/>
      <c r="M3" s="75"/>
    </row>
    <row r="4" spans="1:13" s="3" customFormat="1" ht="35.25" customHeight="1">
      <c r="A4" s="89"/>
      <c r="B4" s="89"/>
      <c r="C4" s="89"/>
      <c r="D4" s="89"/>
      <c r="E4" s="89"/>
      <c r="F4" s="89"/>
      <c r="G4" s="89"/>
      <c r="H4" s="89"/>
      <c r="I4" s="75"/>
      <c r="J4" s="75"/>
      <c r="K4" s="75"/>
      <c r="L4" s="75"/>
      <c r="M4" s="75"/>
    </row>
    <row r="5" spans="1:13" ht="35.25" customHeight="1" thickBot="1">
      <c r="A5" s="63"/>
      <c r="B5" s="63"/>
      <c r="C5" s="63"/>
      <c r="D5" s="63"/>
      <c r="E5" s="88" t="s">
        <v>71</v>
      </c>
      <c r="F5" s="88"/>
      <c r="G5" s="88"/>
      <c r="H5" s="88"/>
      <c r="I5" s="75"/>
      <c r="J5" s="75"/>
      <c r="K5" s="75"/>
      <c r="L5" s="75"/>
      <c r="M5" s="75"/>
    </row>
    <row r="6" spans="1:13" ht="35.25" customHeight="1" thickBot="1">
      <c r="A6" s="77" t="s">
        <v>0</v>
      </c>
      <c r="B6" s="78" t="s">
        <v>1</v>
      </c>
      <c r="C6" s="128" t="s">
        <v>66</v>
      </c>
      <c r="D6" s="80" t="s">
        <v>69</v>
      </c>
      <c r="E6" s="81"/>
      <c r="F6" s="81"/>
      <c r="G6" s="82"/>
      <c r="H6" s="83" t="s">
        <v>61</v>
      </c>
      <c r="I6" s="79"/>
      <c r="J6" s="79"/>
      <c r="K6" s="79"/>
      <c r="L6" s="84" t="s">
        <v>2</v>
      </c>
    </row>
    <row r="7" spans="1:13" ht="43.5" customHeight="1" thickBot="1">
      <c r="A7" s="77"/>
      <c r="B7" s="78"/>
      <c r="C7" s="129"/>
      <c r="D7" s="87" t="s">
        <v>3</v>
      </c>
      <c r="E7" s="68" t="s">
        <v>4</v>
      </c>
      <c r="F7" s="69" t="s">
        <v>5</v>
      </c>
      <c r="G7" s="70" t="s">
        <v>6</v>
      </c>
      <c r="H7" s="71" t="s">
        <v>7</v>
      </c>
      <c r="I7" s="71"/>
      <c r="J7" s="68" t="s">
        <v>8</v>
      </c>
      <c r="K7" s="71" t="s">
        <v>9</v>
      </c>
      <c r="L7" s="85"/>
    </row>
    <row r="8" spans="1:13" ht="43.5" customHeight="1" thickBot="1">
      <c r="A8" s="77"/>
      <c r="B8" s="78"/>
      <c r="C8" s="129"/>
      <c r="D8" s="87"/>
      <c r="E8" s="68"/>
      <c r="F8" s="69"/>
      <c r="G8" s="70"/>
      <c r="H8" s="70"/>
      <c r="I8" s="71"/>
      <c r="J8" s="68"/>
      <c r="K8" s="69"/>
      <c r="L8" s="85"/>
    </row>
    <row r="9" spans="1:13" ht="38.25" customHeight="1" thickBot="1">
      <c r="A9" s="77"/>
      <c r="B9" s="78"/>
      <c r="C9" s="130"/>
      <c r="D9" s="65" t="s">
        <v>10</v>
      </c>
      <c r="E9" s="4" t="s">
        <v>11</v>
      </c>
      <c r="F9" s="54" t="s">
        <v>12</v>
      </c>
      <c r="G9" s="43" t="s">
        <v>60</v>
      </c>
      <c r="H9" s="72" t="s">
        <v>13</v>
      </c>
      <c r="I9" s="72"/>
      <c r="J9" s="5" t="s">
        <v>14</v>
      </c>
      <c r="K9" s="72"/>
      <c r="L9" s="86"/>
    </row>
    <row r="10" spans="1:13" ht="36.75" customHeight="1" thickBot="1">
      <c r="A10" s="77"/>
      <c r="B10" s="79"/>
      <c r="C10" s="66"/>
      <c r="D10" s="55" t="s">
        <v>15</v>
      </c>
      <c r="E10" s="55" t="s">
        <v>16</v>
      </c>
      <c r="F10" s="6" t="s">
        <v>17</v>
      </c>
      <c r="G10" s="7" t="s">
        <v>18</v>
      </c>
      <c r="H10" s="98" t="s">
        <v>19</v>
      </c>
      <c r="I10" s="98"/>
      <c r="J10" s="55" t="s">
        <v>20</v>
      </c>
      <c r="K10" s="55" t="s">
        <v>62</v>
      </c>
      <c r="L10" s="8" t="s">
        <v>63</v>
      </c>
    </row>
    <row r="11" spans="1:13" ht="17.25" customHeight="1" thickBot="1">
      <c r="A11" s="91">
        <v>1</v>
      </c>
      <c r="B11" s="99" t="s">
        <v>29</v>
      </c>
      <c r="C11" s="127" t="s">
        <v>67</v>
      </c>
      <c r="D11" s="101">
        <v>104</v>
      </c>
      <c r="E11" s="102"/>
      <c r="F11" s="103">
        <v>100</v>
      </c>
      <c r="G11" s="102">
        <f>12*ROUNDDOWN(D11*E11*((185-F11)/100),2)</f>
        <v>0</v>
      </c>
      <c r="H11" s="31" t="s">
        <v>21</v>
      </c>
      <c r="I11" s="48">
        <v>32900</v>
      </c>
      <c r="J11" s="9"/>
      <c r="K11" s="9">
        <f t="shared" ref="K11:K68" si="0">ROUNDDOWN(I11*J11,2)</f>
        <v>0</v>
      </c>
      <c r="L11" s="90">
        <f>ROUNDDOWN(G11+K11+K12,2)</f>
        <v>0</v>
      </c>
    </row>
    <row r="12" spans="1:13" ht="17.25" customHeight="1">
      <c r="A12" s="91"/>
      <c r="B12" s="100"/>
      <c r="C12" s="111"/>
      <c r="D12" s="101"/>
      <c r="E12" s="102"/>
      <c r="F12" s="103"/>
      <c r="G12" s="102"/>
      <c r="H12" s="32" t="s">
        <v>22</v>
      </c>
      <c r="I12" s="49">
        <v>82200</v>
      </c>
      <c r="J12" s="10"/>
      <c r="K12" s="10">
        <f t="shared" si="0"/>
        <v>0</v>
      </c>
      <c r="L12" s="90"/>
    </row>
    <row r="13" spans="1:13" ht="17.25" customHeight="1">
      <c r="A13" s="91">
        <v>2</v>
      </c>
      <c r="B13" s="92" t="s">
        <v>30</v>
      </c>
      <c r="C13" s="111" t="s">
        <v>67</v>
      </c>
      <c r="D13" s="94">
        <v>133</v>
      </c>
      <c r="E13" s="95"/>
      <c r="F13" s="96">
        <v>100</v>
      </c>
      <c r="G13" s="95">
        <f>12*ROUNDDOWN(D13*E13*((185-F13)/100),2)</f>
        <v>0</v>
      </c>
      <c r="H13" s="33" t="s">
        <v>21</v>
      </c>
      <c r="I13" s="50">
        <v>34300</v>
      </c>
      <c r="J13" s="11"/>
      <c r="K13" s="11">
        <f t="shared" si="0"/>
        <v>0</v>
      </c>
      <c r="L13" s="97">
        <f>ROUNDDOWN(G13+K13+K14,2)</f>
        <v>0</v>
      </c>
    </row>
    <row r="14" spans="1:13" ht="17.25" customHeight="1">
      <c r="A14" s="91"/>
      <c r="B14" s="93"/>
      <c r="C14" s="111"/>
      <c r="D14" s="94"/>
      <c r="E14" s="95"/>
      <c r="F14" s="96"/>
      <c r="G14" s="95"/>
      <c r="H14" s="34" t="s">
        <v>22</v>
      </c>
      <c r="I14" s="51">
        <v>79100</v>
      </c>
      <c r="J14" s="12"/>
      <c r="K14" s="12">
        <f t="shared" si="0"/>
        <v>0</v>
      </c>
      <c r="L14" s="97"/>
    </row>
    <row r="15" spans="1:13" ht="17.25" customHeight="1">
      <c r="A15" s="105">
        <v>3</v>
      </c>
      <c r="B15" s="106" t="s">
        <v>31</v>
      </c>
      <c r="C15" s="111" t="s">
        <v>67</v>
      </c>
      <c r="D15" s="94">
        <v>108</v>
      </c>
      <c r="E15" s="95"/>
      <c r="F15" s="96">
        <v>100</v>
      </c>
      <c r="G15" s="108">
        <f>12*ROUNDDOWN(D15*E15*((185-F15)/100),2)</f>
        <v>0</v>
      </c>
      <c r="H15" s="35" t="s">
        <v>21</v>
      </c>
      <c r="I15" s="50">
        <v>24600</v>
      </c>
      <c r="J15" s="11"/>
      <c r="K15" s="11">
        <f t="shared" si="0"/>
        <v>0</v>
      </c>
      <c r="L15" s="104">
        <f>ROUNDDOWN(G15+K15+K16,2)</f>
        <v>0</v>
      </c>
    </row>
    <row r="16" spans="1:13" ht="17.25" customHeight="1">
      <c r="A16" s="105"/>
      <c r="B16" s="107"/>
      <c r="C16" s="111"/>
      <c r="D16" s="94"/>
      <c r="E16" s="95"/>
      <c r="F16" s="96"/>
      <c r="G16" s="108"/>
      <c r="H16" s="36" t="s">
        <v>22</v>
      </c>
      <c r="I16" s="51">
        <v>76800</v>
      </c>
      <c r="J16" s="12"/>
      <c r="K16" s="12">
        <f t="shared" si="0"/>
        <v>0</v>
      </c>
      <c r="L16" s="104"/>
    </row>
    <row r="17" spans="1:12" ht="17.25" customHeight="1">
      <c r="A17" s="105">
        <v>4</v>
      </c>
      <c r="B17" s="106" t="s">
        <v>32</v>
      </c>
      <c r="C17" s="111" t="s">
        <v>67</v>
      </c>
      <c r="D17" s="94">
        <v>96</v>
      </c>
      <c r="E17" s="95"/>
      <c r="F17" s="96">
        <v>100</v>
      </c>
      <c r="G17" s="95">
        <f>12*ROUNDDOWN(D17*E17*((185-F17)/100),2)</f>
        <v>0</v>
      </c>
      <c r="H17" s="37" t="s">
        <v>21</v>
      </c>
      <c r="I17" s="50">
        <v>55600</v>
      </c>
      <c r="J17" s="11"/>
      <c r="K17" s="13">
        <f t="shared" si="0"/>
        <v>0</v>
      </c>
      <c r="L17" s="97">
        <f>ROUNDDOWN(G17+K17+K18,2)</f>
        <v>0</v>
      </c>
    </row>
    <row r="18" spans="1:12" ht="17.25" customHeight="1">
      <c r="A18" s="105"/>
      <c r="B18" s="107"/>
      <c r="C18" s="111"/>
      <c r="D18" s="94"/>
      <c r="E18" s="95"/>
      <c r="F18" s="96"/>
      <c r="G18" s="95"/>
      <c r="H18" s="38" t="s">
        <v>22</v>
      </c>
      <c r="I18" s="51">
        <v>98500</v>
      </c>
      <c r="J18" s="12"/>
      <c r="K18" s="14">
        <f t="shared" si="0"/>
        <v>0</v>
      </c>
      <c r="L18" s="97"/>
    </row>
    <row r="19" spans="1:12" ht="17.25" customHeight="1">
      <c r="A19" s="91">
        <v>5</v>
      </c>
      <c r="B19" s="112" t="s">
        <v>33</v>
      </c>
      <c r="C19" s="111" t="s">
        <v>67</v>
      </c>
      <c r="D19" s="114">
        <v>110</v>
      </c>
      <c r="E19" s="95"/>
      <c r="F19" s="115">
        <v>100</v>
      </c>
      <c r="G19" s="116">
        <f>12*ROUNDDOWN(D19*E19*((185-F19)/100),2)</f>
        <v>0</v>
      </c>
      <c r="H19" s="39" t="s">
        <v>21</v>
      </c>
      <c r="I19" s="52">
        <v>31800</v>
      </c>
      <c r="J19" s="11"/>
      <c r="K19" s="15">
        <f t="shared" si="0"/>
        <v>0</v>
      </c>
      <c r="L19" s="104">
        <f>ROUNDDOWN(G19+K19+K20,2)</f>
        <v>0</v>
      </c>
    </row>
    <row r="20" spans="1:12" ht="17.25" customHeight="1">
      <c r="A20" s="91"/>
      <c r="B20" s="113"/>
      <c r="C20" s="111"/>
      <c r="D20" s="114"/>
      <c r="E20" s="95"/>
      <c r="F20" s="115"/>
      <c r="G20" s="116"/>
      <c r="H20" s="38" t="s">
        <v>22</v>
      </c>
      <c r="I20" s="51">
        <v>78300</v>
      </c>
      <c r="J20" s="12"/>
      <c r="K20" s="14">
        <f t="shared" si="0"/>
        <v>0</v>
      </c>
      <c r="L20" s="104"/>
    </row>
    <row r="21" spans="1:12" ht="17.25" customHeight="1">
      <c r="A21" s="105">
        <v>6</v>
      </c>
      <c r="B21" s="106" t="s">
        <v>74</v>
      </c>
      <c r="C21" s="111" t="s">
        <v>67</v>
      </c>
      <c r="D21" s="94">
        <v>78</v>
      </c>
      <c r="E21" s="95"/>
      <c r="F21" s="96">
        <v>100</v>
      </c>
      <c r="G21" s="116">
        <f>12*ROUNDDOWN(D21*E21*((185-F21)/100),2)</f>
        <v>0</v>
      </c>
      <c r="H21" s="37" t="s">
        <v>21</v>
      </c>
      <c r="I21" s="50">
        <v>0</v>
      </c>
      <c r="J21" s="11"/>
      <c r="K21" s="13">
        <f t="shared" si="0"/>
        <v>0</v>
      </c>
      <c r="L21" s="104">
        <f>ROUNDDOWN(G21+K21+K22,2)</f>
        <v>0</v>
      </c>
    </row>
    <row r="22" spans="1:12" ht="17.25" customHeight="1">
      <c r="A22" s="105"/>
      <c r="B22" s="107"/>
      <c r="C22" s="111"/>
      <c r="D22" s="94"/>
      <c r="E22" s="95"/>
      <c r="F22" s="96"/>
      <c r="G22" s="116"/>
      <c r="H22" s="38" t="s">
        <v>22</v>
      </c>
      <c r="I22" s="51">
        <v>3800</v>
      </c>
      <c r="J22" s="12"/>
      <c r="K22" s="14">
        <f t="shared" si="0"/>
        <v>0</v>
      </c>
      <c r="L22" s="104"/>
    </row>
    <row r="23" spans="1:12" ht="17.25" customHeight="1">
      <c r="A23" s="105">
        <v>7</v>
      </c>
      <c r="B23" s="109" t="s">
        <v>34</v>
      </c>
      <c r="C23" s="111" t="s">
        <v>67</v>
      </c>
      <c r="D23" s="94">
        <v>58</v>
      </c>
      <c r="E23" s="95"/>
      <c r="F23" s="96">
        <v>100</v>
      </c>
      <c r="G23" s="108">
        <f>12*ROUNDDOWN(D23*E23*((185-F23)/100),2)</f>
        <v>0</v>
      </c>
      <c r="H23" s="37" t="s">
        <v>21</v>
      </c>
      <c r="I23" s="50">
        <v>36200</v>
      </c>
      <c r="J23" s="11"/>
      <c r="K23" s="11">
        <f t="shared" si="0"/>
        <v>0</v>
      </c>
      <c r="L23" s="104">
        <f>ROUNDDOWN(G23+K23+K24,2)</f>
        <v>0</v>
      </c>
    </row>
    <row r="24" spans="1:12" ht="16.5" customHeight="1">
      <c r="A24" s="105"/>
      <c r="B24" s="110"/>
      <c r="C24" s="111"/>
      <c r="D24" s="94"/>
      <c r="E24" s="95"/>
      <c r="F24" s="96"/>
      <c r="G24" s="108"/>
      <c r="H24" s="38" t="s">
        <v>22</v>
      </c>
      <c r="I24" s="49">
        <v>78300</v>
      </c>
      <c r="J24" s="12"/>
      <c r="K24" s="16">
        <f t="shared" si="0"/>
        <v>0</v>
      </c>
      <c r="L24" s="104"/>
    </row>
    <row r="25" spans="1:12" ht="17.25" customHeight="1">
      <c r="A25" s="91">
        <v>8</v>
      </c>
      <c r="B25" s="106" t="s">
        <v>35</v>
      </c>
      <c r="C25" s="111" t="s">
        <v>67</v>
      </c>
      <c r="D25" s="94">
        <v>140</v>
      </c>
      <c r="E25" s="95"/>
      <c r="F25" s="96">
        <v>100</v>
      </c>
      <c r="G25" s="95">
        <f>12*ROUNDDOWN(D25*E25*((185-F25)/100),2)</f>
        <v>0</v>
      </c>
      <c r="H25" s="40" t="s">
        <v>21</v>
      </c>
      <c r="I25" s="67">
        <v>37500</v>
      </c>
      <c r="J25" s="11"/>
      <c r="K25" s="11">
        <f t="shared" si="0"/>
        <v>0</v>
      </c>
      <c r="L25" s="104">
        <f>ROUNDDOWN(G25+K25+K26,2)</f>
        <v>0</v>
      </c>
    </row>
    <row r="26" spans="1:12" ht="17.25" customHeight="1">
      <c r="A26" s="91"/>
      <c r="B26" s="107"/>
      <c r="C26" s="111"/>
      <c r="D26" s="94"/>
      <c r="E26" s="95"/>
      <c r="F26" s="96"/>
      <c r="G26" s="95"/>
      <c r="H26" s="41" t="s">
        <v>22</v>
      </c>
      <c r="I26" s="51">
        <v>105400</v>
      </c>
      <c r="J26" s="12"/>
      <c r="K26" s="12">
        <f t="shared" si="0"/>
        <v>0</v>
      </c>
      <c r="L26" s="104"/>
    </row>
    <row r="27" spans="1:12" ht="17.25" customHeight="1">
      <c r="A27" s="105">
        <v>9</v>
      </c>
      <c r="B27" s="106" t="s">
        <v>36</v>
      </c>
      <c r="C27" s="111" t="s">
        <v>67</v>
      </c>
      <c r="D27" s="94">
        <v>64</v>
      </c>
      <c r="E27" s="95"/>
      <c r="F27" s="96">
        <v>100</v>
      </c>
      <c r="G27" s="108">
        <f>12*ROUNDDOWN(D27*E27*((185-F27)/100),2)</f>
        <v>0</v>
      </c>
      <c r="H27" s="35" t="s">
        <v>21</v>
      </c>
      <c r="I27" s="50">
        <v>29700</v>
      </c>
      <c r="J27" s="11"/>
      <c r="K27" s="11">
        <f t="shared" si="0"/>
        <v>0</v>
      </c>
      <c r="L27" s="104">
        <f>ROUNDDOWN(G27+K27+K28,2)</f>
        <v>0</v>
      </c>
    </row>
    <row r="28" spans="1:12" ht="17.25" customHeight="1">
      <c r="A28" s="105"/>
      <c r="B28" s="107"/>
      <c r="C28" s="111"/>
      <c r="D28" s="94"/>
      <c r="E28" s="95"/>
      <c r="F28" s="96"/>
      <c r="G28" s="108"/>
      <c r="H28" s="36" t="s">
        <v>22</v>
      </c>
      <c r="I28" s="51">
        <v>78300</v>
      </c>
      <c r="J28" s="12"/>
      <c r="K28" s="12">
        <f>ROUNDDOWN(I28*J28,2)</f>
        <v>0</v>
      </c>
      <c r="L28" s="104"/>
    </row>
    <row r="29" spans="1:12" ht="17.25" customHeight="1">
      <c r="A29" s="105">
        <v>10</v>
      </c>
      <c r="B29" s="109" t="s">
        <v>37</v>
      </c>
      <c r="C29" s="111" t="s">
        <v>67</v>
      </c>
      <c r="D29" s="94">
        <v>208</v>
      </c>
      <c r="E29" s="95"/>
      <c r="F29" s="96">
        <v>100</v>
      </c>
      <c r="G29" s="108">
        <f>12*ROUNDDOWN(D29*E29*((185-F29)/100),2)</f>
        <v>0</v>
      </c>
      <c r="H29" s="37" t="s">
        <v>21</v>
      </c>
      <c r="I29" s="50">
        <v>326000</v>
      </c>
      <c r="J29" s="11"/>
      <c r="K29" s="11">
        <f t="shared" si="0"/>
        <v>0</v>
      </c>
      <c r="L29" s="104">
        <f>ROUNDDOWN(G29+K29+K30,2)</f>
        <v>0</v>
      </c>
    </row>
    <row r="30" spans="1:12" ht="17.25" customHeight="1">
      <c r="A30" s="105"/>
      <c r="B30" s="110"/>
      <c r="C30" s="111"/>
      <c r="D30" s="94"/>
      <c r="E30" s="95"/>
      <c r="F30" s="96"/>
      <c r="G30" s="108"/>
      <c r="H30" s="38" t="s">
        <v>22</v>
      </c>
      <c r="I30" s="53">
        <v>979000</v>
      </c>
      <c r="J30" s="12"/>
      <c r="K30" s="16">
        <f t="shared" si="0"/>
        <v>0</v>
      </c>
      <c r="L30" s="104"/>
    </row>
    <row r="31" spans="1:12" ht="17.100000000000001" customHeight="1">
      <c r="A31" s="105">
        <v>11</v>
      </c>
      <c r="B31" s="109" t="s">
        <v>38</v>
      </c>
      <c r="C31" s="111" t="s">
        <v>67</v>
      </c>
      <c r="D31" s="94">
        <v>72</v>
      </c>
      <c r="E31" s="95"/>
      <c r="F31" s="96">
        <v>100</v>
      </c>
      <c r="G31" s="108">
        <f>12*ROUNDDOWN(D31*E31*((185-F31)/100),2)</f>
        <v>0</v>
      </c>
      <c r="H31" s="37" t="s">
        <v>21</v>
      </c>
      <c r="I31" s="50">
        <v>35700</v>
      </c>
      <c r="J31" s="11"/>
      <c r="K31" s="11">
        <f t="shared" si="0"/>
        <v>0</v>
      </c>
      <c r="L31" s="104">
        <f t="shared" ref="L31" si="1">ROUNDDOWN(G31+K31+K32,2)</f>
        <v>0</v>
      </c>
    </row>
    <row r="32" spans="1:12" ht="17.25" customHeight="1">
      <c r="A32" s="105"/>
      <c r="B32" s="110"/>
      <c r="C32" s="111"/>
      <c r="D32" s="94"/>
      <c r="E32" s="95"/>
      <c r="F32" s="96"/>
      <c r="G32" s="108"/>
      <c r="H32" s="38" t="s">
        <v>22</v>
      </c>
      <c r="I32" s="53">
        <v>66100</v>
      </c>
      <c r="J32" s="12"/>
      <c r="K32" s="16">
        <f t="shared" si="0"/>
        <v>0</v>
      </c>
      <c r="L32" s="104"/>
    </row>
    <row r="33" spans="1:12" ht="17.25" customHeight="1">
      <c r="A33" s="105">
        <v>12</v>
      </c>
      <c r="B33" s="109" t="s">
        <v>39</v>
      </c>
      <c r="C33" s="111" t="s">
        <v>67</v>
      </c>
      <c r="D33" s="94">
        <v>172</v>
      </c>
      <c r="E33" s="95"/>
      <c r="F33" s="96">
        <v>100</v>
      </c>
      <c r="G33" s="108">
        <f>12*ROUNDDOWN(D33*E33*((185-F33)/100),2)</f>
        <v>0</v>
      </c>
      <c r="H33" s="37" t="s">
        <v>21</v>
      </c>
      <c r="I33" s="50">
        <v>48300</v>
      </c>
      <c r="J33" s="11"/>
      <c r="K33" s="11">
        <f t="shared" si="0"/>
        <v>0</v>
      </c>
      <c r="L33" s="104">
        <f t="shared" ref="L33" si="2">ROUNDDOWN(G33+K33+K34,2)</f>
        <v>0</v>
      </c>
    </row>
    <row r="34" spans="1:12" ht="17.25" customHeight="1">
      <c r="A34" s="105"/>
      <c r="B34" s="110"/>
      <c r="C34" s="111"/>
      <c r="D34" s="94"/>
      <c r="E34" s="95"/>
      <c r="F34" s="96"/>
      <c r="G34" s="108"/>
      <c r="H34" s="38" t="s">
        <v>22</v>
      </c>
      <c r="I34" s="53">
        <v>105300</v>
      </c>
      <c r="J34" s="12"/>
      <c r="K34" s="16">
        <f t="shared" si="0"/>
        <v>0</v>
      </c>
      <c r="L34" s="104"/>
    </row>
    <row r="35" spans="1:12" ht="17.25" customHeight="1">
      <c r="A35" s="105">
        <v>13</v>
      </c>
      <c r="B35" s="112" t="s">
        <v>40</v>
      </c>
      <c r="C35" s="111" t="s">
        <v>67</v>
      </c>
      <c r="D35" s="94">
        <v>53</v>
      </c>
      <c r="E35" s="95"/>
      <c r="F35" s="96">
        <v>100</v>
      </c>
      <c r="G35" s="116">
        <f>12*ROUNDDOWN(D35*E35*((185-F35)/100),2)</f>
        <v>0</v>
      </c>
      <c r="H35" s="33" t="s">
        <v>21</v>
      </c>
      <c r="I35" s="50">
        <v>14800</v>
      </c>
      <c r="J35" s="11"/>
      <c r="K35" s="11">
        <f t="shared" si="0"/>
        <v>0</v>
      </c>
      <c r="L35" s="104">
        <f t="shared" ref="L35" si="3">ROUNDDOWN(G35+K35+K36,2)</f>
        <v>0</v>
      </c>
    </row>
    <row r="36" spans="1:12" ht="17.25" customHeight="1">
      <c r="A36" s="105"/>
      <c r="B36" s="113"/>
      <c r="C36" s="111"/>
      <c r="D36" s="94"/>
      <c r="E36" s="95"/>
      <c r="F36" s="96"/>
      <c r="G36" s="116"/>
      <c r="H36" s="34" t="s">
        <v>22</v>
      </c>
      <c r="I36" s="51">
        <v>43000</v>
      </c>
      <c r="J36" s="12"/>
      <c r="K36" s="12">
        <f t="shared" si="0"/>
        <v>0</v>
      </c>
      <c r="L36" s="104"/>
    </row>
    <row r="37" spans="1:12" ht="17.25" customHeight="1">
      <c r="A37" s="105">
        <v>14</v>
      </c>
      <c r="B37" s="112" t="s">
        <v>41</v>
      </c>
      <c r="C37" s="111" t="s">
        <v>67</v>
      </c>
      <c r="D37" s="114">
        <v>90</v>
      </c>
      <c r="E37" s="95"/>
      <c r="F37" s="115">
        <v>100</v>
      </c>
      <c r="G37" s="116">
        <f>12*ROUNDDOWN(D37*E37*((185-F37)/100),2)</f>
        <v>0</v>
      </c>
      <c r="H37" s="42" t="s">
        <v>21</v>
      </c>
      <c r="I37" s="52">
        <v>51400</v>
      </c>
      <c r="J37" s="11"/>
      <c r="K37" s="17">
        <f t="shared" si="0"/>
        <v>0</v>
      </c>
      <c r="L37" s="104">
        <f t="shared" ref="L37" si="4">ROUNDDOWN(G37+K37+K38,2)</f>
        <v>0</v>
      </c>
    </row>
    <row r="38" spans="1:12" ht="17.25" customHeight="1">
      <c r="A38" s="105"/>
      <c r="B38" s="113"/>
      <c r="C38" s="111"/>
      <c r="D38" s="114"/>
      <c r="E38" s="95"/>
      <c r="F38" s="115"/>
      <c r="G38" s="116"/>
      <c r="H38" s="61" t="s">
        <v>22</v>
      </c>
      <c r="I38" s="49">
        <v>106600</v>
      </c>
      <c r="J38" s="12"/>
      <c r="K38" s="10">
        <f t="shared" si="0"/>
        <v>0</v>
      </c>
      <c r="L38" s="104"/>
    </row>
    <row r="39" spans="1:12" ht="17.25" customHeight="1">
      <c r="A39" s="105">
        <v>15</v>
      </c>
      <c r="B39" s="109" t="s">
        <v>42</v>
      </c>
      <c r="C39" s="111" t="s">
        <v>67</v>
      </c>
      <c r="D39" s="94">
        <v>85</v>
      </c>
      <c r="E39" s="95"/>
      <c r="F39" s="96">
        <v>100</v>
      </c>
      <c r="G39" s="95">
        <f>12*ROUNDDOWN(D39*E39*((185-F39)/100),2)</f>
        <v>0</v>
      </c>
      <c r="H39" s="42" t="s">
        <v>21</v>
      </c>
      <c r="I39" s="50">
        <v>20500</v>
      </c>
      <c r="J39" s="11"/>
      <c r="K39" s="11">
        <f t="shared" si="0"/>
        <v>0</v>
      </c>
      <c r="L39" s="104">
        <f t="shared" ref="L39" si="5">ROUNDDOWN(G39+K39+K40,2)</f>
        <v>0</v>
      </c>
    </row>
    <row r="40" spans="1:12" ht="17.25" customHeight="1">
      <c r="A40" s="105"/>
      <c r="B40" s="110"/>
      <c r="C40" s="111"/>
      <c r="D40" s="94"/>
      <c r="E40" s="95"/>
      <c r="F40" s="96"/>
      <c r="G40" s="116"/>
      <c r="H40" s="32" t="s">
        <v>22</v>
      </c>
      <c r="I40" s="53">
        <v>45200</v>
      </c>
      <c r="J40" s="12"/>
      <c r="K40" s="16">
        <f t="shared" si="0"/>
        <v>0</v>
      </c>
      <c r="L40" s="104"/>
    </row>
    <row r="41" spans="1:12" ht="17.25" customHeight="1">
      <c r="A41" s="105">
        <v>16</v>
      </c>
      <c r="B41" s="106" t="s">
        <v>43</v>
      </c>
      <c r="C41" s="111" t="s">
        <v>67</v>
      </c>
      <c r="D41" s="94">
        <v>75</v>
      </c>
      <c r="E41" s="95"/>
      <c r="F41" s="96">
        <v>100</v>
      </c>
      <c r="G41" s="108">
        <f>12*ROUNDDOWN(D41*E41*((185-F41)/100),2)</f>
        <v>0</v>
      </c>
      <c r="H41" s="35" t="s">
        <v>21</v>
      </c>
      <c r="I41" s="50">
        <v>25000</v>
      </c>
      <c r="J41" s="11"/>
      <c r="K41" s="11">
        <f t="shared" si="0"/>
        <v>0</v>
      </c>
      <c r="L41" s="104">
        <f>ROUNDDOWN(G41+K41+K42,2)</f>
        <v>0</v>
      </c>
    </row>
    <row r="42" spans="1:12" ht="17.25" customHeight="1">
      <c r="A42" s="105"/>
      <c r="B42" s="107"/>
      <c r="C42" s="111"/>
      <c r="D42" s="94"/>
      <c r="E42" s="95"/>
      <c r="F42" s="96"/>
      <c r="G42" s="108"/>
      <c r="H42" s="36" t="s">
        <v>22</v>
      </c>
      <c r="I42" s="51">
        <v>57900</v>
      </c>
      <c r="J42" s="12"/>
      <c r="K42" s="12">
        <f t="shared" si="0"/>
        <v>0</v>
      </c>
      <c r="L42" s="104"/>
    </row>
    <row r="43" spans="1:12" ht="17.25" customHeight="1">
      <c r="A43" s="105">
        <v>17</v>
      </c>
      <c r="B43" s="119" t="s">
        <v>44</v>
      </c>
      <c r="C43" s="111" t="s">
        <v>67</v>
      </c>
      <c r="D43" s="94">
        <v>57</v>
      </c>
      <c r="E43" s="95"/>
      <c r="F43" s="96">
        <v>100</v>
      </c>
      <c r="G43" s="108">
        <f>12*ROUNDDOWN(D43*E43*((185-F43)/100),2)</f>
        <v>0</v>
      </c>
      <c r="H43" s="35" t="s">
        <v>21</v>
      </c>
      <c r="I43" s="50">
        <v>18800</v>
      </c>
      <c r="J43" s="11"/>
      <c r="K43" s="11">
        <f t="shared" si="0"/>
        <v>0</v>
      </c>
      <c r="L43" s="104">
        <f>ROUNDDOWN(G43+K43+K44,2)</f>
        <v>0</v>
      </c>
    </row>
    <row r="44" spans="1:12" ht="17.25" customHeight="1">
      <c r="A44" s="105"/>
      <c r="B44" s="120"/>
      <c r="C44" s="111"/>
      <c r="D44" s="94"/>
      <c r="E44" s="95"/>
      <c r="F44" s="96"/>
      <c r="G44" s="108"/>
      <c r="H44" s="36" t="s">
        <v>22</v>
      </c>
      <c r="I44" s="51">
        <v>35500</v>
      </c>
      <c r="J44" s="12"/>
      <c r="K44" s="12">
        <f t="shared" si="0"/>
        <v>0</v>
      </c>
      <c r="L44" s="104"/>
    </row>
    <row r="45" spans="1:12" ht="17.25" customHeight="1">
      <c r="A45" s="105">
        <v>18</v>
      </c>
      <c r="B45" s="117" t="s">
        <v>45</v>
      </c>
      <c r="C45" s="111" t="s">
        <v>67</v>
      </c>
      <c r="D45" s="94">
        <v>87</v>
      </c>
      <c r="E45" s="95"/>
      <c r="F45" s="96">
        <v>100</v>
      </c>
      <c r="G45" s="108">
        <f>12*ROUNDDOWN(D45*E45*((185-F45)/100),2)</f>
        <v>0</v>
      </c>
      <c r="H45" s="35" t="s">
        <v>21</v>
      </c>
      <c r="I45" s="50">
        <v>80800</v>
      </c>
      <c r="J45" s="11"/>
      <c r="K45" s="11">
        <f t="shared" si="0"/>
        <v>0</v>
      </c>
      <c r="L45" s="104">
        <f>ROUNDDOWN(G45+K45+K46,2)</f>
        <v>0</v>
      </c>
    </row>
    <row r="46" spans="1:12" ht="17.25" customHeight="1">
      <c r="A46" s="105"/>
      <c r="B46" s="118"/>
      <c r="C46" s="111"/>
      <c r="D46" s="94"/>
      <c r="E46" s="95"/>
      <c r="F46" s="96"/>
      <c r="G46" s="108"/>
      <c r="H46" s="36" t="s">
        <v>22</v>
      </c>
      <c r="I46" s="51">
        <v>217100</v>
      </c>
      <c r="J46" s="12"/>
      <c r="K46" s="12">
        <f t="shared" si="0"/>
        <v>0</v>
      </c>
      <c r="L46" s="104"/>
    </row>
    <row r="47" spans="1:12" ht="17.25" customHeight="1">
      <c r="A47" s="105">
        <v>19</v>
      </c>
      <c r="B47" s="106" t="s">
        <v>46</v>
      </c>
      <c r="C47" s="111" t="s">
        <v>67</v>
      </c>
      <c r="D47" s="94">
        <v>87</v>
      </c>
      <c r="E47" s="95"/>
      <c r="F47" s="96">
        <v>100</v>
      </c>
      <c r="G47" s="116">
        <f>12*ROUNDDOWN(D47*E47*((185-F47)/100),2)</f>
        <v>0</v>
      </c>
      <c r="H47" s="37" t="s">
        <v>21</v>
      </c>
      <c r="I47" s="50">
        <v>76700</v>
      </c>
      <c r="J47" s="11"/>
      <c r="K47" s="13">
        <f t="shared" si="0"/>
        <v>0</v>
      </c>
      <c r="L47" s="104">
        <f>ROUNDDOWN(G47+K47+K48,2)</f>
        <v>0</v>
      </c>
    </row>
    <row r="48" spans="1:12" ht="17.25" customHeight="1">
      <c r="A48" s="105"/>
      <c r="B48" s="107"/>
      <c r="C48" s="111"/>
      <c r="D48" s="94"/>
      <c r="E48" s="95"/>
      <c r="F48" s="96"/>
      <c r="G48" s="116"/>
      <c r="H48" s="38" t="s">
        <v>22</v>
      </c>
      <c r="I48" s="51">
        <v>208400</v>
      </c>
      <c r="J48" s="12"/>
      <c r="K48" s="14">
        <f t="shared" si="0"/>
        <v>0</v>
      </c>
      <c r="L48" s="104"/>
    </row>
    <row r="49" spans="1:12" ht="17.25" customHeight="1">
      <c r="A49" s="105">
        <v>20</v>
      </c>
      <c r="B49" s="109" t="s">
        <v>47</v>
      </c>
      <c r="C49" s="111" t="s">
        <v>68</v>
      </c>
      <c r="D49" s="94">
        <v>94</v>
      </c>
      <c r="E49" s="95"/>
      <c r="F49" s="96">
        <v>93</v>
      </c>
      <c r="G49" s="108">
        <f>12*ROUNDDOWN(D49*E49*((185-F49)/100),2)</f>
        <v>0</v>
      </c>
      <c r="H49" s="37" t="s">
        <v>21</v>
      </c>
      <c r="I49" s="50">
        <v>51800</v>
      </c>
      <c r="J49" s="11"/>
      <c r="K49" s="11">
        <f t="shared" si="0"/>
        <v>0</v>
      </c>
      <c r="L49" s="104">
        <f t="shared" ref="L49" si="6">ROUNDDOWN(G49+K49+K50,2)</f>
        <v>0</v>
      </c>
    </row>
    <row r="50" spans="1:12" ht="17.25" customHeight="1">
      <c r="A50" s="105"/>
      <c r="B50" s="110"/>
      <c r="C50" s="111"/>
      <c r="D50" s="94"/>
      <c r="E50" s="95"/>
      <c r="F50" s="96"/>
      <c r="G50" s="108"/>
      <c r="H50" s="38" t="s">
        <v>22</v>
      </c>
      <c r="I50" s="53">
        <v>106700</v>
      </c>
      <c r="J50" s="12"/>
      <c r="K50" s="16">
        <f t="shared" si="0"/>
        <v>0</v>
      </c>
      <c r="L50" s="104"/>
    </row>
    <row r="51" spans="1:12" ht="17.25" customHeight="1">
      <c r="A51" s="105">
        <v>21</v>
      </c>
      <c r="B51" s="109" t="s">
        <v>48</v>
      </c>
      <c r="C51" s="111" t="s">
        <v>67</v>
      </c>
      <c r="D51" s="94">
        <v>186</v>
      </c>
      <c r="E51" s="95"/>
      <c r="F51" s="96">
        <v>100</v>
      </c>
      <c r="G51" s="108">
        <f>12*ROUNDDOWN(D51*E51*((185-F51)/100),2)</f>
        <v>0</v>
      </c>
      <c r="H51" s="37" t="s">
        <v>21</v>
      </c>
      <c r="I51" s="50">
        <v>38100</v>
      </c>
      <c r="J51" s="11"/>
      <c r="K51" s="11">
        <f t="shared" si="0"/>
        <v>0</v>
      </c>
      <c r="L51" s="104">
        <f t="shared" ref="L51" si="7">ROUNDDOWN(G51+K51+K52,2)</f>
        <v>0</v>
      </c>
    </row>
    <row r="52" spans="1:12" ht="17.25" customHeight="1">
      <c r="A52" s="105"/>
      <c r="B52" s="110"/>
      <c r="C52" s="111"/>
      <c r="D52" s="94"/>
      <c r="E52" s="95"/>
      <c r="F52" s="96"/>
      <c r="G52" s="108"/>
      <c r="H52" s="38" t="s">
        <v>22</v>
      </c>
      <c r="I52" s="53">
        <v>114100</v>
      </c>
      <c r="J52" s="12"/>
      <c r="K52" s="16">
        <f t="shared" si="0"/>
        <v>0</v>
      </c>
      <c r="L52" s="104"/>
    </row>
    <row r="53" spans="1:12" ht="17.25" customHeight="1">
      <c r="A53" s="105">
        <v>22</v>
      </c>
      <c r="B53" s="109" t="s">
        <v>49</v>
      </c>
      <c r="C53" s="111" t="s">
        <v>67</v>
      </c>
      <c r="D53" s="94">
        <v>29</v>
      </c>
      <c r="E53" s="95"/>
      <c r="F53" s="96">
        <v>100</v>
      </c>
      <c r="G53" s="108">
        <f>12*ROUNDDOWN(D53*E53*((185-F53)/100),2)</f>
        <v>0</v>
      </c>
      <c r="H53" s="37" t="s">
        <v>21</v>
      </c>
      <c r="I53" s="50">
        <v>9100</v>
      </c>
      <c r="J53" s="11"/>
      <c r="K53" s="11">
        <f t="shared" si="0"/>
        <v>0</v>
      </c>
      <c r="L53" s="104">
        <f t="shared" ref="L53" si="8">ROUNDDOWN(G53+K53+K54,2)</f>
        <v>0</v>
      </c>
    </row>
    <row r="54" spans="1:12" ht="17.25" customHeight="1">
      <c r="A54" s="105"/>
      <c r="B54" s="110"/>
      <c r="C54" s="111"/>
      <c r="D54" s="94"/>
      <c r="E54" s="95"/>
      <c r="F54" s="96"/>
      <c r="G54" s="108"/>
      <c r="H54" s="38" t="s">
        <v>22</v>
      </c>
      <c r="I54" s="53">
        <v>21500</v>
      </c>
      <c r="J54" s="12"/>
      <c r="K54" s="16">
        <f t="shared" si="0"/>
        <v>0</v>
      </c>
      <c r="L54" s="104"/>
    </row>
    <row r="55" spans="1:12" ht="17.25" customHeight="1">
      <c r="A55" s="105">
        <v>23</v>
      </c>
      <c r="B55" s="109" t="s">
        <v>50</v>
      </c>
      <c r="C55" s="111" t="s">
        <v>67</v>
      </c>
      <c r="D55" s="94">
        <v>83</v>
      </c>
      <c r="E55" s="95"/>
      <c r="F55" s="96">
        <v>100</v>
      </c>
      <c r="G55" s="108">
        <f>12*ROUNDDOWN(D55*E55*((185-F55)/100),2)</f>
        <v>0</v>
      </c>
      <c r="H55" s="37" t="s">
        <v>21</v>
      </c>
      <c r="I55" s="50">
        <v>14400</v>
      </c>
      <c r="J55" s="11"/>
      <c r="K55" s="11">
        <f t="shared" si="0"/>
        <v>0</v>
      </c>
      <c r="L55" s="104">
        <f>ROUNDDOWN(G55+K55+K56,2)</f>
        <v>0</v>
      </c>
    </row>
    <row r="56" spans="1:12" ht="17.25" customHeight="1">
      <c r="A56" s="105"/>
      <c r="B56" s="110"/>
      <c r="C56" s="111"/>
      <c r="D56" s="94"/>
      <c r="E56" s="95"/>
      <c r="F56" s="96"/>
      <c r="G56" s="108"/>
      <c r="H56" s="38" t="s">
        <v>22</v>
      </c>
      <c r="I56" s="53">
        <v>32900</v>
      </c>
      <c r="J56" s="12"/>
      <c r="K56" s="16">
        <f t="shared" si="0"/>
        <v>0</v>
      </c>
      <c r="L56" s="104"/>
    </row>
    <row r="57" spans="1:12" ht="17.100000000000001" customHeight="1">
      <c r="A57" s="105">
        <v>24</v>
      </c>
      <c r="B57" s="112" t="s">
        <v>51</v>
      </c>
      <c r="C57" s="111" t="s">
        <v>67</v>
      </c>
      <c r="D57" s="94">
        <v>36</v>
      </c>
      <c r="E57" s="95"/>
      <c r="F57" s="96">
        <v>100</v>
      </c>
      <c r="G57" s="116">
        <f>12*ROUNDDOWN(D57*E57*((185-F57)/100),2)</f>
        <v>0</v>
      </c>
      <c r="H57" s="33" t="s">
        <v>21</v>
      </c>
      <c r="I57" s="50">
        <v>5400</v>
      </c>
      <c r="J57" s="11"/>
      <c r="K57" s="11">
        <f t="shared" si="0"/>
        <v>0</v>
      </c>
      <c r="L57" s="104">
        <f t="shared" ref="L57" si="9">ROUNDDOWN(G57+K57+K58,2)</f>
        <v>0</v>
      </c>
    </row>
    <row r="58" spans="1:12" ht="17.100000000000001" customHeight="1">
      <c r="A58" s="105"/>
      <c r="B58" s="113"/>
      <c r="C58" s="111"/>
      <c r="D58" s="94"/>
      <c r="E58" s="95"/>
      <c r="F58" s="96"/>
      <c r="G58" s="116"/>
      <c r="H58" s="34" t="s">
        <v>22</v>
      </c>
      <c r="I58" s="51">
        <v>12300</v>
      </c>
      <c r="J58" s="12"/>
      <c r="K58" s="12">
        <f t="shared" si="0"/>
        <v>0</v>
      </c>
      <c r="L58" s="104"/>
    </row>
    <row r="59" spans="1:12" ht="17.100000000000001" customHeight="1">
      <c r="A59" s="105">
        <v>25</v>
      </c>
      <c r="B59" s="106" t="s">
        <v>52</v>
      </c>
      <c r="C59" s="111" t="s">
        <v>67</v>
      </c>
      <c r="D59" s="94">
        <v>90</v>
      </c>
      <c r="E59" s="95"/>
      <c r="F59" s="96">
        <v>100</v>
      </c>
      <c r="G59" s="108">
        <f>12*ROUNDDOWN(D59*E59*((185-F59)/100),2)</f>
        <v>0</v>
      </c>
      <c r="H59" s="35" t="s">
        <v>21</v>
      </c>
      <c r="I59" s="50">
        <v>39800</v>
      </c>
      <c r="J59" s="11"/>
      <c r="K59" s="11">
        <f t="shared" si="0"/>
        <v>0</v>
      </c>
      <c r="L59" s="104">
        <f>ROUNDDOWN(G59+K59+K60,2)</f>
        <v>0</v>
      </c>
    </row>
    <row r="60" spans="1:12" ht="17.100000000000001" customHeight="1">
      <c r="A60" s="105"/>
      <c r="B60" s="107"/>
      <c r="C60" s="111"/>
      <c r="D60" s="94"/>
      <c r="E60" s="95"/>
      <c r="F60" s="96"/>
      <c r="G60" s="108"/>
      <c r="H60" s="36" t="s">
        <v>22</v>
      </c>
      <c r="I60" s="51">
        <v>73200</v>
      </c>
      <c r="J60" s="12"/>
      <c r="K60" s="12">
        <f t="shared" si="0"/>
        <v>0</v>
      </c>
      <c r="L60" s="104"/>
    </row>
    <row r="61" spans="1:12" ht="17.100000000000001" customHeight="1">
      <c r="A61" s="105">
        <v>26</v>
      </c>
      <c r="B61" s="106" t="s">
        <v>53</v>
      </c>
      <c r="C61" s="111" t="s">
        <v>67</v>
      </c>
      <c r="D61" s="94">
        <v>83</v>
      </c>
      <c r="E61" s="95"/>
      <c r="F61" s="96">
        <v>100</v>
      </c>
      <c r="G61" s="108">
        <f>12*ROUNDDOWN(D61*E61*((185-F61)/100),2)</f>
        <v>0</v>
      </c>
      <c r="H61" s="35" t="s">
        <v>21</v>
      </c>
      <c r="I61" s="50">
        <v>25000</v>
      </c>
      <c r="J61" s="11"/>
      <c r="K61" s="11">
        <f t="shared" si="0"/>
        <v>0</v>
      </c>
      <c r="L61" s="104">
        <f>ROUNDDOWN(G61+K61+K62,2)</f>
        <v>0</v>
      </c>
    </row>
    <row r="62" spans="1:12" ht="17.100000000000001" customHeight="1">
      <c r="A62" s="105"/>
      <c r="B62" s="107"/>
      <c r="C62" s="111"/>
      <c r="D62" s="94"/>
      <c r="E62" s="95"/>
      <c r="F62" s="96"/>
      <c r="G62" s="108"/>
      <c r="H62" s="36" t="s">
        <v>22</v>
      </c>
      <c r="I62" s="51">
        <v>49000</v>
      </c>
      <c r="J62" s="12"/>
      <c r="K62" s="12">
        <f t="shared" si="0"/>
        <v>0</v>
      </c>
      <c r="L62" s="104"/>
    </row>
    <row r="63" spans="1:12" ht="17.25" customHeight="1">
      <c r="A63" s="105">
        <v>27</v>
      </c>
      <c r="B63" s="106" t="s">
        <v>54</v>
      </c>
      <c r="C63" s="111" t="s">
        <v>67</v>
      </c>
      <c r="D63" s="94">
        <v>105</v>
      </c>
      <c r="E63" s="95"/>
      <c r="F63" s="96">
        <v>100</v>
      </c>
      <c r="G63" s="108">
        <f>12*ROUNDDOWN(D63*E63*((185-F63)/100),2)</f>
        <v>0</v>
      </c>
      <c r="H63" s="35" t="s">
        <v>21</v>
      </c>
      <c r="I63" s="50">
        <v>36800</v>
      </c>
      <c r="J63" s="11"/>
      <c r="K63" s="11">
        <f t="shared" si="0"/>
        <v>0</v>
      </c>
      <c r="L63" s="104">
        <f>ROUNDDOWN(G63+K63+K64,2)</f>
        <v>0</v>
      </c>
    </row>
    <row r="64" spans="1:12" ht="17.25" customHeight="1">
      <c r="A64" s="105"/>
      <c r="B64" s="107"/>
      <c r="C64" s="111"/>
      <c r="D64" s="94"/>
      <c r="E64" s="95"/>
      <c r="F64" s="96"/>
      <c r="G64" s="108"/>
      <c r="H64" s="36" t="s">
        <v>22</v>
      </c>
      <c r="I64" s="51">
        <v>82900</v>
      </c>
      <c r="J64" s="12"/>
      <c r="K64" s="12">
        <f t="shared" si="0"/>
        <v>0</v>
      </c>
      <c r="L64" s="104"/>
    </row>
    <row r="65" spans="1:13" ht="17.25" customHeight="1">
      <c r="A65" s="105">
        <v>28</v>
      </c>
      <c r="B65" s="106" t="s">
        <v>55</v>
      </c>
      <c r="C65" s="111" t="s">
        <v>67</v>
      </c>
      <c r="D65" s="94">
        <v>36</v>
      </c>
      <c r="E65" s="95"/>
      <c r="F65" s="96">
        <v>100</v>
      </c>
      <c r="G65" s="108">
        <f>12*ROUNDDOWN(D65*E65*((185-F65)/100),2)</f>
        <v>0</v>
      </c>
      <c r="H65" s="35" t="s">
        <v>21</v>
      </c>
      <c r="I65" s="50">
        <v>13100</v>
      </c>
      <c r="J65" s="11"/>
      <c r="K65" s="11">
        <f t="shared" si="0"/>
        <v>0</v>
      </c>
      <c r="L65" s="104">
        <f>ROUNDDOWN(G65+K65+K66,2)</f>
        <v>0</v>
      </c>
    </row>
    <row r="66" spans="1:13" ht="17.25" customHeight="1">
      <c r="A66" s="105"/>
      <c r="B66" s="107"/>
      <c r="C66" s="111"/>
      <c r="D66" s="94"/>
      <c r="E66" s="95"/>
      <c r="F66" s="96"/>
      <c r="G66" s="108"/>
      <c r="H66" s="36" t="s">
        <v>22</v>
      </c>
      <c r="I66" s="51">
        <v>33100</v>
      </c>
      <c r="J66" s="12"/>
      <c r="K66" s="12">
        <f t="shared" si="0"/>
        <v>0</v>
      </c>
      <c r="L66" s="104"/>
    </row>
    <row r="67" spans="1:13" ht="17.25" customHeight="1">
      <c r="A67" s="105">
        <v>29</v>
      </c>
      <c r="B67" s="106" t="s">
        <v>56</v>
      </c>
      <c r="C67" s="111" t="s">
        <v>68</v>
      </c>
      <c r="D67" s="94">
        <v>15</v>
      </c>
      <c r="E67" s="95"/>
      <c r="F67" s="96">
        <v>100</v>
      </c>
      <c r="G67" s="108">
        <f>12*ROUNDDOWN(D67*E67*((185-F67)/100),2)</f>
        <v>0</v>
      </c>
      <c r="H67" s="35" t="s">
        <v>21</v>
      </c>
      <c r="I67" s="50">
        <v>4800</v>
      </c>
      <c r="J67" s="11"/>
      <c r="K67" s="11">
        <f t="shared" si="0"/>
        <v>0</v>
      </c>
      <c r="L67" s="104">
        <f>ROUNDDOWN(G67+K67+K68,2)</f>
        <v>0</v>
      </c>
    </row>
    <row r="68" spans="1:13" ht="17.25" customHeight="1">
      <c r="A68" s="105"/>
      <c r="B68" s="107"/>
      <c r="C68" s="111"/>
      <c r="D68" s="94"/>
      <c r="E68" s="95"/>
      <c r="F68" s="96"/>
      <c r="G68" s="108"/>
      <c r="H68" s="36" t="s">
        <v>22</v>
      </c>
      <c r="I68" s="51">
        <v>14300</v>
      </c>
      <c r="J68" s="12"/>
      <c r="K68" s="12">
        <f t="shared" si="0"/>
        <v>0</v>
      </c>
      <c r="L68" s="104"/>
    </row>
    <row r="69" spans="1:13" ht="17.25" customHeight="1">
      <c r="A69" s="105">
        <v>30</v>
      </c>
      <c r="B69" s="106" t="s">
        <v>72</v>
      </c>
      <c r="C69" s="124" t="s">
        <v>67</v>
      </c>
      <c r="D69" s="94">
        <v>20</v>
      </c>
      <c r="E69" s="95"/>
      <c r="F69" s="96">
        <v>100</v>
      </c>
      <c r="G69" s="108">
        <f>12*ROUNDDOWN(D69*E69*((185-F69)/100),2)</f>
        <v>0</v>
      </c>
      <c r="H69" s="35" t="s">
        <v>21</v>
      </c>
      <c r="I69" s="50">
        <v>16300</v>
      </c>
      <c r="J69" s="11"/>
      <c r="K69" s="11">
        <f t="shared" ref="K69:K70" si="10">ROUNDDOWN(I69*J69,2)</f>
        <v>0</v>
      </c>
      <c r="L69" s="104">
        <f>ROUNDDOWN(G69+K69+K70,2)</f>
        <v>0</v>
      </c>
    </row>
    <row r="70" spans="1:13" ht="17.25" customHeight="1">
      <c r="A70" s="105"/>
      <c r="B70" s="107"/>
      <c r="C70" s="124"/>
      <c r="D70" s="94"/>
      <c r="E70" s="95"/>
      <c r="F70" s="96"/>
      <c r="G70" s="108"/>
      <c r="H70" s="36" t="s">
        <v>22</v>
      </c>
      <c r="I70" s="51">
        <v>33000</v>
      </c>
      <c r="J70" s="12"/>
      <c r="K70" s="12">
        <f t="shared" si="10"/>
        <v>0</v>
      </c>
      <c r="L70" s="104"/>
    </row>
    <row r="71" spans="1:13" s="23" customFormat="1" ht="24.75" customHeight="1" thickBot="1">
      <c r="A71" s="121" t="s">
        <v>23</v>
      </c>
      <c r="B71" s="121"/>
      <c r="C71" s="64"/>
      <c r="D71" s="18">
        <f>SUM(D11:D70)</f>
        <v>2654</v>
      </c>
      <c r="E71" s="45"/>
      <c r="F71" s="46"/>
      <c r="G71" s="19">
        <f>SUM(G11:G70)</f>
        <v>0</v>
      </c>
      <c r="H71" s="20"/>
      <c r="I71" s="62">
        <f>SUM(I11:I70)</f>
        <v>4353000</v>
      </c>
      <c r="J71" s="47"/>
      <c r="K71" s="21">
        <f>SUM(K11:K70)</f>
        <v>0</v>
      </c>
      <c r="L71" s="22">
        <f>SUM(L11:L70)</f>
        <v>0</v>
      </c>
      <c r="M71" s="44" t="s">
        <v>57</v>
      </c>
    </row>
    <row r="72" spans="1:13" ht="20.100000000000001" customHeight="1" thickBot="1">
      <c r="D72" s="24"/>
      <c r="E72" s="25"/>
      <c r="F72" s="24"/>
      <c r="G72" s="25"/>
      <c r="H72" s="24"/>
      <c r="I72" s="25"/>
      <c r="J72" s="25"/>
      <c r="K72" s="25"/>
      <c r="L72" s="25"/>
    </row>
    <row r="73" spans="1:13" ht="27" customHeight="1" thickBot="1">
      <c r="B73" s="123" t="s">
        <v>75</v>
      </c>
      <c r="C73" s="123"/>
      <c r="D73" s="123"/>
      <c r="E73" s="123"/>
      <c r="F73" s="123"/>
      <c r="G73" s="123"/>
      <c r="H73" s="123"/>
      <c r="J73" s="26" t="s">
        <v>24</v>
      </c>
      <c r="K73" s="23" t="s">
        <v>25</v>
      </c>
      <c r="L73" s="27">
        <f>ROUNDDOWN(L71,0)</f>
        <v>0</v>
      </c>
      <c r="M73" s="1" t="s">
        <v>58</v>
      </c>
    </row>
    <row r="74" spans="1:13" ht="27" customHeight="1" thickBot="1">
      <c r="B74" s="123"/>
      <c r="C74" s="123"/>
      <c r="D74" s="123"/>
      <c r="E74" s="123"/>
      <c r="F74" s="123"/>
      <c r="G74" s="123"/>
      <c r="H74" s="123"/>
      <c r="L74" s="28"/>
    </row>
    <row r="75" spans="1:13" ht="27" customHeight="1" thickBot="1">
      <c r="B75" s="123"/>
      <c r="C75" s="123"/>
      <c r="D75" s="123"/>
      <c r="E75" s="123"/>
      <c r="F75" s="123"/>
      <c r="G75" s="123"/>
      <c r="H75" s="123"/>
      <c r="I75" s="29"/>
      <c r="J75" s="26" t="s">
        <v>26</v>
      </c>
      <c r="K75" s="23" t="s">
        <v>27</v>
      </c>
      <c r="L75" s="30">
        <f>ROUNDUP(L73*100/110,0)</f>
        <v>0</v>
      </c>
      <c r="M75" s="1" t="s">
        <v>59</v>
      </c>
    </row>
    <row r="76" spans="1:13" ht="34.950000000000003" customHeight="1">
      <c r="B76" s="123"/>
      <c r="C76" s="123"/>
      <c r="D76" s="123"/>
      <c r="E76" s="123"/>
      <c r="F76" s="123"/>
      <c r="G76" s="123"/>
      <c r="H76" s="123"/>
      <c r="I76" s="23"/>
      <c r="K76" s="122" t="s">
        <v>28</v>
      </c>
      <c r="L76" s="122"/>
    </row>
    <row r="77" spans="1:13" ht="15" customHeight="1">
      <c r="B77" s="123"/>
      <c r="C77" s="123"/>
      <c r="D77" s="123"/>
      <c r="E77" s="123"/>
      <c r="F77" s="123"/>
      <c r="G77" s="123"/>
      <c r="H77" s="123"/>
      <c r="I77" s="56"/>
      <c r="J77" s="57"/>
    </row>
    <row r="78" spans="1:13" ht="15" customHeight="1">
      <c r="B78" s="123"/>
      <c r="C78" s="123"/>
      <c r="D78" s="123"/>
      <c r="E78" s="123"/>
      <c r="F78" s="123"/>
      <c r="G78" s="123"/>
      <c r="H78" s="123"/>
      <c r="I78" s="59"/>
      <c r="J78" s="57"/>
    </row>
    <row r="79" spans="1:13" ht="15" customHeight="1">
      <c r="B79" s="123"/>
      <c r="C79" s="123"/>
      <c r="D79" s="123"/>
      <c r="E79" s="123"/>
      <c r="F79" s="123"/>
      <c r="G79" s="123"/>
      <c r="H79" s="123"/>
      <c r="I79" s="60"/>
      <c r="J79" s="57"/>
    </row>
    <row r="80" spans="1:13" ht="15" customHeight="1">
      <c r="B80" s="123"/>
      <c r="C80" s="123"/>
      <c r="D80" s="123"/>
      <c r="E80" s="123"/>
      <c r="F80" s="123"/>
      <c r="G80" s="123"/>
      <c r="H80" s="123"/>
      <c r="I80" s="60"/>
      <c r="J80" s="57"/>
    </row>
    <row r="81" spans="2:10">
      <c r="B81" s="58"/>
      <c r="C81" s="58"/>
      <c r="D81" s="58"/>
      <c r="E81" s="57"/>
      <c r="F81" s="58"/>
      <c r="G81" s="57"/>
      <c r="H81" s="58"/>
      <c r="I81" s="57"/>
      <c r="J81" s="57"/>
    </row>
    <row r="82" spans="2:10">
      <c r="B82" s="58"/>
      <c r="C82" s="58"/>
      <c r="D82" s="58"/>
      <c r="E82" s="57"/>
      <c r="F82" s="58"/>
      <c r="G82" s="57"/>
      <c r="H82" s="58"/>
      <c r="I82" s="57"/>
      <c r="J82" s="57"/>
    </row>
  </sheetData>
  <mergeCells count="264">
    <mergeCell ref="A1:M1"/>
    <mergeCell ref="C11:C12"/>
    <mergeCell ref="C13:C14"/>
    <mergeCell ref="C15:C16"/>
    <mergeCell ref="C17:C18"/>
    <mergeCell ref="C19:C20"/>
    <mergeCell ref="C21:C22"/>
    <mergeCell ref="C23:C24"/>
    <mergeCell ref="C6:C9"/>
    <mergeCell ref="L23:L24"/>
    <mergeCell ref="L19:L20"/>
    <mergeCell ref="A21:A22"/>
    <mergeCell ref="B21:B22"/>
    <mergeCell ref="D21:D22"/>
    <mergeCell ref="E21:E22"/>
    <mergeCell ref="F21:F22"/>
    <mergeCell ref="G21:G22"/>
    <mergeCell ref="L21:L22"/>
    <mergeCell ref="A19:A20"/>
    <mergeCell ref="B19:B20"/>
    <mergeCell ref="D19:D20"/>
    <mergeCell ref="E19:E20"/>
    <mergeCell ref="F19:F20"/>
    <mergeCell ref="G19:G20"/>
    <mergeCell ref="L67:L68"/>
    <mergeCell ref="A71:B71"/>
    <mergeCell ref="K76:L76"/>
    <mergeCell ref="A67:A68"/>
    <mergeCell ref="B67:B68"/>
    <mergeCell ref="D67:D68"/>
    <mergeCell ref="E67:E68"/>
    <mergeCell ref="F67:F68"/>
    <mergeCell ref="G67:G68"/>
    <mergeCell ref="C67:C68"/>
    <mergeCell ref="B73:H80"/>
    <mergeCell ref="A69:A70"/>
    <mergeCell ref="B69:B70"/>
    <mergeCell ref="C69:C70"/>
    <mergeCell ref="D69:D70"/>
    <mergeCell ref="E69:E70"/>
    <mergeCell ref="F69:F70"/>
    <mergeCell ref="G69:G70"/>
    <mergeCell ref="L69:L70"/>
    <mergeCell ref="L63:L64"/>
    <mergeCell ref="A65:A66"/>
    <mergeCell ref="B65:B66"/>
    <mergeCell ref="D65:D66"/>
    <mergeCell ref="E65:E66"/>
    <mergeCell ref="F65:F66"/>
    <mergeCell ref="G65:G66"/>
    <mergeCell ref="L65:L66"/>
    <mergeCell ref="A63:A64"/>
    <mergeCell ref="B63:B64"/>
    <mergeCell ref="D63:D64"/>
    <mergeCell ref="E63:E64"/>
    <mergeCell ref="F63:F64"/>
    <mergeCell ref="G63:G64"/>
    <mergeCell ref="C63:C64"/>
    <mergeCell ref="C65:C66"/>
    <mergeCell ref="L59:L60"/>
    <mergeCell ref="A61:A62"/>
    <mergeCell ref="B61:B62"/>
    <mergeCell ref="D61:D62"/>
    <mergeCell ref="E61:E62"/>
    <mergeCell ref="F61:F62"/>
    <mergeCell ref="G61:G62"/>
    <mergeCell ref="L61:L62"/>
    <mergeCell ref="A59:A60"/>
    <mergeCell ref="B59:B60"/>
    <mergeCell ref="D59:D60"/>
    <mergeCell ref="E59:E60"/>
    <mergeCell ref="F59:F60"/>
    <mergeCell ref="G59:G60"/>
    <mergeCell ref="C59:C60"/>
    <mergeCell ref="C61:C62"/>
    <mergeCell ref="L55:L56"/>
    <mergeCell ref="A57:A58"/>
    <mergeCell ref="B57:B58"/>
    <mergeCell ref="D57:D58"/>
    <mergeCell ref="E57:E58"/>
    <mergeCell ref="F57:F58"/>
    <mergeCell ref="G57:G58"/>
    <mergeCell ref="L57:L58"/>
    <mergeCell ref="A55:A56"/>
    <mergeCell ref="B55:B56"/>
    <mergeCell ref="D55:D56"/>
    <mergeCell ref="E55:E56"/>
    <mergeCell ref="F55:F56"/>
    <mergeCell ref="G55:G56"/>
    <mergeCell ref="C55:C56"/>
    <mergeCell ref="C57:C58"/>
    <mergeCell ref="L51:L52"/>
    <mergeCell ref="A53:A54"/>
    <mergeCell ref="B53:B54"/>
    <mergeCell ref="D53:D54"/>
    <mergeCell ref="E53:E54"/>
    <mergeCell ref="F53:F54"/>
    <mergeCell ref="G53:G54"/>
    <mergeCell ref="L53:L54"/>
    <mergeCell ref="A51:A52"/>
    <mergeCell ref="B51:B52"/>
    <mergeCell ref="D51:D52"/>
    <mergeCell ref="E51:E52"/>
    <mergeCell ref="F51:F52"/>
    <mergeCell ref="G51:G52"/>
    <mergeCell ref="C51:C52"/>
    <mergeCell ref="C53:C54"/>
    <mergeCell ref="L47:L48"/>
    <mergeCell ref="A49:A50"/>
    <mergeCell ref="B49:B50"/>
    <mergeCell ref="D49:D50"/>
    <mergeCell ref="E49:E50"/>
    <mergeCell ref="F49:F50"/>
    <mergeCell ref="G49:G50"/>
    <mergeCell ref="L49:L50"/>
    <mergeCell ref="A47:A48"/>
    <mergeCell ref="B47:B48"/>
    <mergeCell ref="D47:D48"/>
    <mergeCell ref="E47:E48"/>
    <mergeCell ref="F47:F48"/>
    <mergeCell ref="G47:G48"/>
    <mergeCell ref="C47:C48"/>
    <mergeCell ref="C49:C50"/>
    <mergeCell ref="L43:L44"/>
    <mergeCell ref="A45:A46"/>
    <mergeCell ref="B45:B46"/>
    <mergeCell ref="D45:D46"/>
    <mergeCell ref="E45:E46"/>
    <mergeCell ref="F45:F46"/>
    <mergeCell ref="G45:G46"/>
    <mergeCell ref="L45:L46"/>
    <mergeCell ref="A43:A44"/>
    <mergeCell ref="B43:B44"/>
    <mergeCell ref="D43:D44"/>
    <mergeCell ref="E43:E44"/>
    <mergeCell ref="F43:F44"/>
    <mergeCell ref="G43:G44"/>
    <mergeCell ref="C43:C44"/>
    <mergeCell ref="C45:C46"/>
    <mergeCell ref="L39:L40"/>
    <mergeCell ref="A41:A42"/>
    <mergeCell ref="B41:B42"/>
    <mergeCell ref="D41:D42"/>
    <mergeCell ref="E41:E42"/>
    <mergeCell ref="F41:F42"/>
    <mergeCell ref="G41:G42"/>
    <mergeCell ref="L41:L42"/>
    <mergeCell ref="A39:A40"/>
    <mergeCell ref="B39:B40"/>
    <mergeCell ref="D39:D40"/>
    <mergeCell ref="E39:E40"/>
    <mergeCell ref="F39:F40"/>
    <mergeCell ref="G39:G40"/>
    <mergeCell ref="C39:C40"/>
    <mergeCell ref="C41:C42"/>
    <mergeCell ref="L35:L36"/>
    <mergeCell ref="A37:A38"/>
    <mergeCell ref="B37:B38"/>
    <mergeCell ref="D37:D38"/>
    <mergeCell ref="E37:E38"/>
    <mergeCell ref="F37:F38"/>
    <mergeCell ref="G37:G38"/>
    <mergeCell ref="L37:L38"/>
    <mergeCell ref="A35:A36"/>
    <mergeCell ref="B35:B36"/>
    <mergeCell ref="D35:D36"/>
    <mergeCell ref="E35:E36"/>
    <mergeCell ref="F35:F36"/>
    <mergeCell ref="G35:G36"/>
    <mergeCell ref="C35:C36"/>
    <mergeCell ref="C37:C38"/>
    <mergeCell ref="L31:L32"/>
    <mergeCell ref="A33:A34"/>
    <mergeCell ref="B33:B34"/>
    <mergeCell ref="D33:D34"/>
    <mergeCell ref="E33:E34"/>
    <mergeCell ref="F33:F34"/>
    <mergeCell ref="G33:G34"/>
    <mergeCell ref="L33:L34"/>
    <mergeCell ref="A31:A32"/>
    <mergeCell ref="B31:B32"/>
    <mergeCell ref="D31:D32"/>
    <mergeCell ref="E31:E32"/>
    <mergeCell ref="F31:F32"/>
    <mergeCell ref="G31:G32"/>
    <mergeCell ref="C31:C32"/>
    <mergeCell ref="C33:C34"/>
    <mergeCell ref="L27:L28"/>
    <mergeCell ref="A29:A30"/>
    <mergeCell ref="B29:B30"/>
    <mergeCell ref="D29:D30"/>
    <mergeCell ref="E29:E30"/>
    <mergeCell ref="F29:F30"/>
    <mergeCell ref="G29:G30"/>
    <mergeCell ref="L29:L30"/>
    <mergeCell ref="A27:A28"/>
    <mergeCell ref="B27:B28"/>
    <mergeCell ref="D27:D28"/>
    <mergeCell ref="E27:E28"/>
    <mergeCell ref="F27:F28"/>
    <mergeCell ref="G27:G28"/>
    <mergeCell ref="C27:C28"/>
    <mergeCell ref="C29:C30"/>
    <mergeCell ref="A25:A26"/>
    <mergeCell ref="B25:B26"/>
    <mergeCell ref="D25:D26"/>
    <mergeCell ref="E25:E26"/>
    <mergeCell ref="F25:F26"/>
    <mergeCell ref="G25:G26"/>
    <mergeCell ref="L25:L26"/>
    <mergeCell ref="A23:A24"/>
    <mergeCell ref="B23:B24"/>
    <mergeCell ref="D23:D24"/>
    <mergeCell ref="E23:E24"/>
    <mergeCell ref="F23:F24"/>
    <mergeCell ref="G23:G24"/>
    <mergeCell ref="C25:C26"/>
    <mergeCell ref="L15:L16"/>
    <mergeCell ref="A17:A18"/>
    <mergeCell ref="B17:B18"/>
    <mergeCell ref="D17:D18"/>
    <mergeCell ref="E17:E18"/>
    <mergeCell ref="F17:F18"/>
    <mergeCell ref="G17:G18"/>
    <mergeCell ref="L17:L18"/>
    <mergeCell ref="A15:A16"/>
    <mergeCell ref="B15:B16"/>
    <mergeCell ref="D15:D16"/>
    <mergeCell ref="E15:E16"/>
    <mergeCell ref="F15:F16"/>
    <mergeCell ref="G15:G16"/>
    <mergeCell ref="L11:L12"/>
    <mergeCell ref="A13:A14"/>
    <mergeCell ref="B13:B14"/>
    <mergeCell ref="D13:D14"/>
    <mergeCell ref="E13:E14"/>
    <mergeCell ref="F13:F14"/>
    <mergeCell ref="G13:G14"/>
    <mergeCell ref="L13:L14"/>
    <mergeCell ref="H10:I10"/>
    <mergeCell ref="A11:A12"/>
    <mergeCell ref="B11:B12"/>
    <mergeCell ref="D11:D12"/>
    <mergeCell ref="E11:E12"/>
    <mergeCell ref="F11:F12"/>
    <mergeCell ref="G11:G12"/>
    <mergeCell ref="E7:E8"/>
    <mergeCell ref="F7:F8"/>
    <mergeCell ref="G7:G8"/>
    <mergeCell ref="H7:I8"/>
    <mergeCell ref="J7:J8"/>
    <mergeCell ref="K7:K9"/>
    <mergeCell ref="H9:I9"/>
    <mergeCell ref="A2:H2"/>
    <mergeCell ref="I2:M5"/>
    <mergeCell ref="A3:H3"/>
    <mergeCell ref="A6:A10"/>
    <mergeCell ref="B6:B10"/>
    <mergeCell ref="D6:G6"/>
    <mergeCell ref="H6:K6"/>
    <mergeCell ref="L6:L9"/>
    <mergeCell ref="D7:D8"/>
    <mergeCell ref="E5:H5"/>
    <mergeCell ref="A4:H4"/>
  </mergeCells>
  <phoneticPr fontId="20"/>
  <printOptions horizontalCentered="1"/>
  <pageMargins left="0.78740157480314965" right="0.78740157480314965" top="1.1811023622047245" bottom="0" header="0.51181102362204722" footer="0.51181102362204722"/>
  <pageSetup paperSize="8" scale="51" firstPageNumber="0" orientation="portrait" cellComments="asDisplayed" horizontalDpi="300" verticalDpi="300" r:id="rId1"/>
  <drawing r:id="rId2"/>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別紙４</vt:lpstr>
      <vt:lpstr>別紙４!Print_Area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寺田 大亮</dc:creator>
  <cp:lastModifiedBy>西川　智久</cp:lastModifiedBy>
  <cp:lastPrinted>2024-05-24T10:43:02Z</cp:lastPrinted>
  <dcterms:created xsi:type="dcterms:W3CDTF">2024-05-10T03:37:14Z</dcterms:created>
  <dcterms:modified xsi:type="dcterms:W3CDTF">2026-06-10T07:52:38Z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2015-07-10T03:28:27Z</dcterms:created>
  <dc:creator>C10012</dc:creator>
  <dc:description/>
  <dc:language>en-US</dc:language>
  <cp:lastModifiedBy>C03413</cp:lastModifiedBy>
  <cp:lastPrinted>2023-12-02T20:06:38Z</cp:lastPrinted>
  <dcterms:modified xsi:type="dcterms:W3CDTF">2023-12-02T20:52:53Z</dcterms:modified>
  <cp:revision>0</cp:revision>
  <dc:subject/>
  <dc:title/>
</cp:coreProperties>
</file>