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297B4C1F-1487-4BC5-BC64-3ED11A8A49BF}" xr6:coauthVersionLast="47" xr6:coauthVersionMax="47" xr10:uidLastSave="{00000000-0000-0000-0000-000000000000}"/>
  <workbookProtection workbookAlgorithmName="SHA-512" workbookHashValue="7Z+yOBfxDwtjE3JlapYg084srl6Im9C/cl1ZZlaNtlcPAlVhdjhUsTTx3kLhDRprACrj+N5Ni0LkWpyicYr8eQ==" workbookSaltValue="K0nR3EFfMlq4egyCIeZr/g==" workbookSpinCount="100000" lockStructure="1"/>
  <bookViews>
    <workbookView xWindow="5340" yWindow="690" windowWidth="20355" windowHeight="1471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入力シート!$A$253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4" i="1" l="1"/>
  <c r="A290" i="1"/>
  <c r="A285" i="1"/>
  <c r="A278" i="1"/>
  <c r="A273" i="1"/>
  <c r="A260" i="1"/>
  <c r="A254" i="1"/>
  <c r="A191" i="1"/>
  <c r="A190" i="1"/>
  <c r="A185" i="1"/>
  <c r="A184" i="1"/>
  <c r="A180" i="1"/>
  <c r="A178" i="1"/>
  <c r="A176" i="1"/>
  <c r="A169" i="1"/>
  <c r="A167" i="1"/>
  <c r="A165" i="1"/>
  <c r="A163" i="1"/>
  <c r="A161" i="1"/>
  <c r="A159" i="1"/>
  <c r="A157" i="1"/>
  <c r="A155" i="1"/>
  <c r="A153" i="1"/>
  <c r="A126" i="1"/>
  <c r="A124" i="1"/>
  <c r="A122" i="1"/>
  <c r="A120" i="1"/>
  <c r="A116" i="1"/>
  <c r="A114" i="1"/>
  <c r="A89" i="1"/>
  <c r="A87" i="1"/>
  <c r="A85" i="1"/>
  <c r="A84" i="1"/>
  <c r="A83" i="1"/>
  <c r="A81" i="1"/>
  <c r="A79" i="1"/>
  <c r="A77" i="1"/>
  <c r="A75" i="1"/>
  <c r="A73" i="1"/>
  <c r="A71" i="1"/>
  <c r="A69" i="1"/>
  <c r="A63" i="1"/>
  <c r="A42" i="1"/>
  <c r="A40" i="1"/>
  <c r="A38" i="1"/>
  <c r="A36" i="1"/>
  <c r="A34" i="1"/>
  <c r="A32" i="1"/>
  <c r="A30" i="1"/>
  <c r="A28" i="1"/>
  <c r="A26" i="1"/>
  <c r="A24" i="1"/>
  <c r="A22" i="1"/>
  <c r="A20" i="1"/>
  <c r="N296" i="1" l="1"/>
  <c r="I186" i="1" l="1"/>
  <c r="D114" i="1" l="1"/>
  <c r="D116" i="1" s="1"/>
  <c r="D118" i="1" s="1"/>
  <c r="D120" i="1" s="1"/>
  <c r="D122" i="1" s="1"/>
  <c r="D124" i="1" s="1"/>
  <c r="D126" i="1" s="1"/>
  <c r="A2" i="2" l="1"/>
  <c r="A1" i="2"/>
</calcChain>
</file>

<file path=xl/sharedStrings.xml><?xml version="1.0" encoding="utf-8"?>
<sst xmlns="http://schemas.openxmlformats.org/spreadsheetml/2006/main" count="277" uniqueCount="196">
  <si>
    <t>営業年数</t>
    <rPh sb="0" eb="2">
      <t>エイギョウ</t>
    </rPh>
    <rPh sb="2" eb="4">
      <t>ネンスウ</t>
    </rPh>
    <phoneticPr fontId="6"/>
  </si>
  <si>
    <t>区分</t>
    <rPh sb="0" eb="2">
      <t>クブン</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</si>
  <si>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</si>
  <si>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</si>
  <si>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</si>
  <si>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</si>
  <si>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リストから選択してください。</t>
    <phoneticPr fontId="5"/>
  </si>
  <si>
    <t>年</t>
    <rPh sb="0" eb="1">
      <t>ネン</t>
    </rPh>
    <phoneticPr fontId="5"/>
  </si>
  <si>
    <t>流動比率（a/b×100）</t>
    <phoneticPr fontId="5"/>
  </si>
  <si>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</si>
  <si>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</si>
  <si>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</si>
  <si>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</si>
  <si>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</si>
  <si>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</si>
  <si>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</si>
  <si>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</si>
  <si>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</si>
  <si>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</si>
  <si>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</si>
  <si>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</si>
  <si>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</si>
  <si>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</si>
  <si>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</si>
  <si>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</si>
  <si>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</si>
  <si>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</si>
  <si>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</si>
  <si>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</si>
  <si>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</si>
  <si>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</si>
  <si>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</si>
  <si>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</si>
  <si>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</si>
  <si>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</si>
  <si>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</si>
  <si>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</si>
  <si>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</si>
  <si>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</si>
  <si>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</si>
  <si>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</si>
  <si>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</si>
  <si>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</si>
  <si>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</si>
  <si>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</si>
  <si>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</si>
  <si>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</si>
  <si>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</si>
  <si>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</si>
  <si>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直前年度分決算</t>
    <rPh sb="0" eb="2">
      <t>チョクゼン</t>
    </rPh>
    <rPh sb="2" eb="5">
      <t>ネンドブン</t>
    </rPh>
    <rPh sb="5" eb="7">
      <t>ケッサン</t>
    </rPh>
    <phoneticPr fontId="6"/>
  </si>
  <si>
    <t>千円</t>
    <rPh sb="0" eb="2">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</si>
  <si>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</si>
  <si>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</si>
  <si>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</si>
  <si>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</si>
  <si>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</si>
  <si>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</si>
  <si>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</si>
  <si>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</si>
  <si>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</si>
  <si>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</si>
  <si>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</si>
  <si>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</si>
  <si>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泉南市で行われるビル管理等に係る入札に参加する資格の審査を申請します。</t>
    <rPh sb="0" eb="2">
      <t>センナン</t>
    </rPh>
    <rPh sb="10" eb="12">
      <t>カンリ</t>
    </rPh>
    <rPh sb="12" eb="13">
      <t>トウ</t>
    </rPh>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</si>
  <si>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</si>
  <si>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</si>
  <si>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申請区分</t>
    <rPh sb="0" eb="2">
      <t>シンセイ</t>
    </rPh>
    <rPh sb="2" eb="4">
      <t>クブン</t>
    </rPh>
    <phoneticPr fontId="6"/>
  </si>
  <si>
    <t>「更新」または「新規」をリストから選択してください。過去に登録されていても現在登録がなければ「新規」となります。登録の有無が不明な場合は、泉南市ウェブサイトを参照してください。</t>
    <rPh sb="1" eb="3">
      <t>コウシン</t>
    </rPh>
    <rPh sb="8" eb="10">
      <t>シンキ</t>
    </rPh>
    <rPh sb="17" eb="19">
      <t>センタク</t>
    </rPh>
    <phoneticPr fontId="5"/>
  </si>
  <si>
    <t>資本金</t>
    <rPh sb="0" eb="3">
      <t>シホンキン</t>
    </rPh>
    <phoneticPr fontId="6"/>
  </si>
  <si>
    <t>経営諸数値</t>
    <rPh sb="0" eb="2">
      <t>ケイエイ</t>
    </rPh>
    <rPh sb="2" eb="3">
      <t>ショ</t>
    </rPh>
    <rPh sb="3" eb="5">
      <t>スウチ</t>
    </rPh>
    <phoneticPr fontId="5"/>
  </si>
  <si>
    <t>流動資産計(a)</t>
    <rPh sb="0" eb="2">
      <t>リュウドウ</t>
    </rPh>
    <rPh sb="2" eb="4">
      <t>シサン</t>
    </rPh>
    <rPh sb="4" eb="5">
      <t>ケイ</t>
    </rPh>
    <phoneticPr fontId="5"/>
  </si>
  <si>
    <t>流動負債計(b)</t>
    <rPh sb="0" eb="2">
      <t>リュウドウ</t>
    </rPh>
    <rPh sb="2" eb="4">
      <t>フサイ</t>
    </rPh>
    <rPh sb="4" eb="5">
      <t>ケイ</t>
    </rPh>
    <phoneticPr fontId="5"/>
  </si>
  <si>
    <t>常勤従業員数</t>
    <rPh sb="0" eb="2">
      <t>ジョウキン</t>
    </rPh>
    <rPh sb="2" eb="5">
      <t>ジュウギョウイン</t>
    </rPh>
    <rPh sb="5" eb="6">
      <t>スウ</t>
    </rPh>
    <phoneticPr fontId="6"/>
  </si>
  <si>
    <t>実人数を入力してください。</t>
    <rPh sb="4" eb="6">
      <t>ニュウリョク</t>
    </rPh>
    <phoneticPr fontId="5"/>
  </si>
  <si>
    <t>①.常勤従業員(代表役員含む)</t>
    <rPh sb="2" eb="4">
      <t>ジョウキン</t>
    </rPh>
    <rPh sb="4" eb="7">
      <t>ジュウギョウイン</t>
    </rPh>
    <rPh sb="8" eb="10">
      <t>ダイヒョウ</t>
    </rPh>
    <rPh sb="10" eb="12">
      <t>ヤクイン</t>
    </rPh>
    <rPh sb="12" eb="13">
      <t>フク</t>
    </rPh>
    <phoneticPr fontId="5"/>
  </si>
  <si>
    <t>②.①のうち有資格技術者</t>
    <rPh sb="6" eb="7">
      <t>ユウ</t>
    </rPh>
    <rPh sb="7" eb="9">
      <t>シカク</t>
    </rPh>
    <rPh sb="9" eb="12">
      <t>ギジュツシャ</t>
    </rPh>
    <phoneticPr fontId="5"/>
  </si>
  <si>
    <t>有資格者数(人)</t>
    <rPh sb="0" eb="4">
      <t>ユウシカクシャ</t>
    </rPh>
    <rPh sb="4" eb="5">
      <t>スウ</t>
    </rPh>
    <rPh sb="6" eb="7">
      <t>ニン</t>
    </rPh>
    <phoneticPr fontId="5"/>
  </si>
  <si>
    <t>F.有資格技術者情報</t>
    <rPh sb="2" eb="3">
      <t>ユウ</t>
    </rPh>
    <rPh sb="3" eb="5">
      <t>シカク</t>
    </rPh>
    <rPh sb="5" eb="8">
      <t>ギジュツシャ</t>
    </rPh>
    <rPh sb="8" eb="10">
      <t>ジョウホウ</t>
    </rPh>
    <phoneticPr fontId="5"/>
  </si>
  <si>
    <t>下水道管理技術認定</t>
  </si>
  <si>
    <t>昇降機検査資格者</t>
  </si>
  <si>
    <t>貯水槽清掃作業監督者</t>
  </si>
  <si>
    <t>空気環境測定実施者</t>
  </si>
  <si>
    <t>第1･2種衛生管理者</t>
  </si>
  <si>
    <t>建築物環境衛生管理技術者</t>
  </si>
  <si>
    <t>防除作業監督者</t>
  </si>
  <si>
    <t>防火管理者</t>
  </si>
  <si>
    <t>第1･2･特種消防設備点検資格者</t>
  </si>
  <si>
    <t>第1･2種電気工事士</t>
  </si>
  <si>
    <t>浄化槽技術管理者</t>
  </si>
  <si>
    <t>常勤有資格技術者(延べ人数)を入力してください。その他の資格がある場合、空欄に資格名から入力してください。</t>
    <rPh sb="0" eb="2">
      <t>ジョウキン</t>
    </rPh>
    <rPh sb="2" eb="3">
      <t>ユウ</t>
    </rPh>
    <rPh sb="3" eb="5">
      <t>シカク</t>
    </rPh>
    <rPh sb="5" eb="8">
      <t>ギジュツシャ</t>
    </rPh>
    <rPh sb="9" eb="10">
      <t>ノ</t>
    </rPh>
    <rPh sb="11" eb="13">
      <t>ニンズウ</t>
    </rPh>
    <rPh sb="15" eb="17">
      <t>ニュウリョク</t>
    </rPh>
    <rPh sb="26" eb="27">
      <t>タ</t>
    </rPh>
    <rPh sb="28" eb="30">
      <t>シカク</t>
    </rPh>
    <rPh sb="33" eb="35">
      <t>バアイ</t>
    </rPh>
    <rPh sb="36" eb="38">
      <t>クウラン</t>
    </rPh>
    <rPh sb="39" eb="41">
      <t>シカク</t>
    </rPh>
    <rPh sb="41" eb="42">
      <t>メイ</t>
    </rPh>
    <rPh sb="44" eb="46">
      <t>ニュウリョク</t>
    </rPh>
    <phoneticPr fontId="5"/>
  </si>
  <si>
    <t>G.業種情報</t>
    <rPh sb="2" eb="4">
      <t>ギョウシュ</t>
    </rPh>
    <rPh sb="4" eb="6">
      <t>ジョウホウ</t>
    </rPh>
    <phoneticPr fontId="5"/>
  </si>
  <si>
    <t>建物等清掃</t>
  </si>
  <si>
    <t>排水管の清掃</t>
  </si>
  <si>
    <t>害虫等駆除</t>
  </si>
  <si>
    <t>貯水槽清掃</t>
  </si>
  <si>
    <t>空気環境測定</t>
  </si>
  <si>
    <t>登録等業務</t>
    <rPh sb="0" eb="2">
      <t>トウロク</t>
    </rPh>
    <rPh sb="2" eb="3">
      <t>トウ</t>
    </rPh>
    <rPh sb="3" eb="5">
      <t>ギョウム</t>
    </rPh>
    <phoneticPr fontId="6"/>
  </si>
  <si>
    <t>業務実績</t>
    <rPh sb="0" eb="2">
      <t>ギョウム</t>
    </rPh>
    <rPh sb="2" eb="4">
      <t>ジッセキ</t>
    </rPh>
    <phoneticPr fontId="6"/>
  </si>
  <si>
    <t>清掃作業監督者</t>
  </si>
  <si>
    <t>貯水槽衛生管理技術者</t>
  </si>
  <si>
    <t>し尿処理施設技術管理者</t>
  </si>
  <si>
    <t>浄化槽管理士</t>
  </si>
  <si>
    <t>浄化槽設備士</t>
  </si>
  <si>
    <t>第1･2･3種電気主任技術者</t>
  </si>
  <si>
    <t>消防設備士（甲･乙種）</t>
  </si>
  <si>
    <t>危険物取扱主任者（甲･乙･丙種）</t>
  </si>
  <si>
    <t>特級･1級･2級ボイラー技士</t>
  </si>
  <si>
    <t>公害防止管理者</t>
  </si>
  <si>
    <t>警備員指導教育責任者</t>
  </si>
  <si>
    <t>機械警備業務管理者</t>
  </si>
  <si>
    <t>防火対象物点検資格者</t>
  </si>
  <si>
    <t>建築物清掃業</t>
  </si>
  <si>
    <t>建築物空気環境測定業</t>
  </si>
  <si>
    <t>建築物空気調和用ﾀﾞｸﾄ清掃業</t>
  </si>
  <si>
    <t>建築物飲料水水質検査業</t>
  </si>
  <si>
    <t>建築物飲料水貯水槽清掃業</t>
  </si>
  <si>
    <t>建築物排水管清掃業</t>
  </si>
  <si>
    <t>建築物ねずみ昆虫等防除業</t>
  </si>
  <si>
    <t>建築物環境衛生総合管理業</t>
  </si>
  <si>
    <t>警備業認定書</t>
  </si>
  <si>
    <t>機械警備業務開始届出書</t>
  </si>
  <si>
    <t>浄化槽保守点検業</t>
  </si>
  <si>
    <t>下水道処理施設維持管理業者登録</t>
  </si>
  <si>
    <t>産業廃棄物収集運搬業</t>
  </si>
  <si>
    <t>一般廃棄物処理業</t>
  </si>
  <si>
    <t>業務名</t>
    <rPh sb="0" eb="3">
      <t>ギョウムメイ</t>
    </rPh>
    <phoneticPr fontId="5"/>
  </si>
  <si>
    <t>登録番号 例)00-00000</t>
    <rPh sb="0" eb="2">
      <t>トウロク</t>
    </rPh>
    <rPh sb="2" eb="4">
      <t>バンゴウ</t>
    </rPh>
    <rPh sb="5" eb="6">
      <t>レイ</t>
    </rPh>
    <phoneticPr fontId="5"/>
  </si>
  <si>
    <t>登録番号を入力してください。これら以外の登録は、空欄に業務名から入力してください。</t>
    <rPh sb="27" eb="29">
      <t>ギョウム</t>
    </rPh>
    <phoneticPr fontId="5"/>
  </si>
  <si>
    <t>舞台設備</t>
  </si>
  <si>
    <t>管内カメラ調査</t>
  </si>
  <si>
    <t>地下タンク漏洩点検</t>
  </si>
  <si>
    <t>無線機器・通信設備</t>
  </si>
  <si>
    <t>自家用電気工作物保安管理</t>
  </si>
  <si>
    <t>電気設備</t>
  </si>
  <si>
    <t>冷暖房・空調設備</t>
  </si>
  <si>
    <t>リフト設備</t>
  </si>
  <si>
    <t>エレベーター設備</t>
  </si>
  <si>
    <t>自動ドア設備</t>
  </si>
  <si>
    <t>消防設備</t>
  </si>
  <si>
    <t>浄化槽設備</t>
  </si>
  <si>
    <t>プール施設</t>
  </si>
  <si>
    <t>ポンプ・排水機場施設</t>
  </si>
  <si>
    <t>し尿処理施設</t>
  </si>
  <si>
    <t>下水道処理施設</t>
  </si>
  <si>
    <t>一般廃棄物の処分</t>
  </si>
  <si>
    <t>一般廃棄物の収集運搬</t>
  </si>
  <si>
    <t>特別管理産業廃棄物の処分</t>
  </si>
  <si>
    <t>特別管理産業廃棄物の収集運搬</t>
    <phoneticPr fontId="5"/>
  </si>
  <si>
    <t>産業廃棄物の処分</t>
  </si>
  <si>
    <t>産業廃棄物の収集運搬</t>
  </si>
  <si>
    <t>電話交換</t>
  </si>
  <si>
    <t>常駐警備</t>
  </si>
  <si>
    <t>交通誘導等警備</t>
  </si>
  <si>
    <t>機械警備</t>
  </si>
  <si>
    <t>樹木・草花管理</t>
  </si>
  <si>
    <t>芝生管理</t>
  </si>
  <si>
    <t>道路清掃</t>
  </si>
  <si>
    <t>総合ビル管理</t>
  </si>
  <si>
    <t>ビル管理業務の合計</t>
    <phoneticPr fontId="5"/>
  </si>
  <si>
    <t>10建物等清掃</t>
    <phoneticPr fontId="5"/>
  </si>
  <si>
    <t>20施設・設備等の保守点検</t>
    <phoneticPr fontId="5"/>
  </si>
  <si>
    <t>0010</t>
  </si>
  <si>
    <t>0020</t>
  </si>
  <si>
    <t>0030</t>
  </si>
  <si>
    <t>0040</t>
  </si>
  <si>
    <t>0050</t>
  </si>
  <si>
    <t>0999</t>
  </si>
  <si>
    <t>0060</t>
  </si>
  <si>
    <t>0070</t>
  </si>
  <si>
    <t>0080</t>
  </si>
  <si>
    <t>0090</t>
  </si>
  <si>
    <t>0100</t>
  </si>
  <si>
    <t>0110</t>
  </si>
  <si>
    <t>0120</t>
  </si>
  <si>
    <t>その他の具体的な内容</t>
    <phoneticPr fontId="5"/>
  </si>
  <si>
    <t>30施設運転操作管理</t>
    <phoneticPr fontId="5"/>
  </si>
  <si>
    <t>40廃棄物の収集運搬等</t>
    <phoneticPr fontId="5"/>
  </si>
  <si>
    <t>50警備・受付等</t>
    <phoneticPr fontId="5"/>
  </si>
  <si>
    <t>60道路・緑地の管理等</t>
    <phoneticPr fontId="5"/>
  </si>
  <si>
    <t>70総合ビル管理</t>
    <phoneticPr fontId="5"/>
  </si>
  <si>
    <t>直前1年度分の実績(千円)</t>
    <phoneticPr fontId="5"/>
  </si>
  <si>
    <t>直前1年度分(直前決算)の実績を入力してください。
*1その他の実績がある場合、その他の具体的な内容欄に業務名称等を入力してください。</t>
    <rPh sb="16" eb="18">
      <t>ニュウリョク</t>
    </rPh>
    <rPh sb="30" eb="31">
      <t>タ</t>
    </rPh>
    <rPh sb="32" eb="34">
      <t>ジッセキ</t>
    </rPh>
    <rPh sb="37" eb="39">
      <t>バアイ</t>
    </rPh>
    <rPh sb="42" eb="43">
      <t>タ</t>
    </rPh>
    <rPh sb="44" eb="47">
      <t>グタイテキ</t>
    </rPh>
    <rPh sb="48" eb="50">
      <t>ナイヨウ</t>
    </rPh>
    <rPh sb="50" eb="51">
      <t>ラン</t>
    </rPh>
    <rPh sb="52" eb="54">
      <t>ギョウム</t>
    </rPh>
    <rPh sb="54" eb="56">
      <t>メイショウ</t>
    </rPh>
    <rPh sb="56" eb="57">
      <t>ナド</t>
    </rPh>
    <rPh sb="58" eb="60">
      <t>ニュウリョク</t>
    </rPh>
    <phoneticPr fontId="6"/>
  </si>
  <si>
    <t>資格名称</t>
    <rPh sb="0" eb="2">
      <t>シカク</t>
    </rPh>
    <rPh sb="2" eb="4">
      <t>メイショウ</t>
    </rPh>
    <phoneticPr fontId="5"/>
  </si>
  <si>
    <t>1･2･3級ﾋﾞﾙｸﾘｰﾆﾝｸﾞ技能士</t>
    <phoneticPr fontId="5"/>
  </si>
  <si>
    <r>
      <t>その他</t>
    </r>
    <r>
      <rPr>
        <sz val="11"/>
        <color rgb="FFFF0000"/>
        <rFont val="ＭＳ ゴシック"/>
        <family val="3"/>
        <charset val="128"/>
      </rPr>
      <t>*1</t>
    </r>
    <phoneticPr fontId="5"/>
  </si>
  <si>
    <t>27_泉南市</t>
  </si>
  <si>
    <t>業務委託</t>
  </si>
  <si>
    <t>泉南市入札等参加資格審査申請書【ビル管理等】</t>
    <rPh sb="0" eb="3">
      <t>センナンシ</t>
    </rPh>
    <rPh sb="3" eb="5">
      <t>ニュウサツ</t>
    </rPh>
    <rPh sb="5" eb="6">
      <t>トウ</t>
    </rPh>
    <rPh sb="6" eb="8">
      <t>サンカ</t>
    </rPh>
    <rPh sb="8" eb="10">
      <t>シカク</t>
    </rPh>
    <rPh sb="10" eb="12">
      <t>シンサ</t>
    </rPh>
    <rPh sb="12" eb="14">
      <t>シンセイ</t>
    </rPh>
    <rPh sb="14" eb="15">
      <t>ショ</t>
    </rPh>
    <rPh sb="18" eb="20">
      <t>カンリ</t>
    </rPh>
    <rPh sb="20" eb="21">
      <t>ナド</t>
    </rPh>
    <phoneticPr fontId="5"/>
  </si>
  <si>
    <t>電話番号(2)</t>
    <rPh sb="0" eb="4">
      <t>デンワバンゴウ</t>
    </rPh>
    <phoneticPr fontId="6"/>
  </si>
  <si>
    <t>例)0000-00-0000　半角の数字とハイフンで入力してください。
ＦＡＸがない場合は「0000-00-0000」と入力してください。</t>
    <phoneticPr fontId="5"/>
  </si>
  <si>
    <t>行政書士が代理申請しない場合で、自治体からの種々の連絡に対応できる方の情報を入力してください。
行政書士が代理申請する場合は、「D.申請代理人情報」に入力してください。</t>
    <rPh sb="16" eb="19">
      <t>ジチタイ</t>
    </rPh>
    <rPh sb="22" eb="24">
      <t>シュシュ</t>
    </rPh>
    <rPh sb="25" eb="27">
      <t>レンラク</t>
    </rPh>
    <rPh sb="28" eb="30">
      <t>タイオウ</t>
    </rPh>
    <rPh sb="53" eb="55">
      <t>ダイリ</t>
    </rPh>
    <rPh sb="55" eb="57">
      <t>シンセイ</t>
    </rPh>
    <rPh sb="59" eb="61">
      <t>バアイ</t>
    </rPh>
    <phoneticPr fontId="5"/>
  </si>
  <si>
    <t>(8)電話番号に繋がらなかった場合の他の連絡先（携帯電話等）があれば入力してください。</t>
    <rPh sb="3" eb="5">
      <t>デンワ</t>
    </rPh>
    <phoneticPr fontId="5"/>
  </si>
  <si>
    <t>(9)電話番号に繋がらなかった場合の他の連絡先（携帯電話等）があれば入力してください。</t>
    <rPh sb="3" eb="5">
      <t>デンワ</t>
    </rPh>
    <phoneticPr fontId="5"/>
  </si>
  <si>
    <t>@を含む半角文字で入力してください。
メールアドレスがない場合は「@」のみを入力してください。</t>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</si>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</sst>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2"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6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auto="1"/>
      </bottom>
      <diagonal/>
    </border>
    <border>
      <left style="hair">
        <color indexed="64"/>
      </left>
      <right/>
      <top style="thin">
        <color auto="1"/>
      </top>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hair">
        <color auto="1"/>
      </left>
      <right style="hair">
        <color auto="1"/>
      </right>
      <top style="hair">
        <color auto="1"/>
      </top>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style="thin">
        <color indexed="64"/>
      </bottom>
      <diagonal/>
    </border>
    <border>
      <left/>
      <right style="hair">
        <color indexed="64"/>
      </right>
      <top style="hair">
        <color indexed="64"/>
      </top>
      <bottom style="double">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277">
    <xf numFmtId="0" fontId="0" fillId="0" borderId="0" xfId="0">
      <alignment vertical="center"/>
    </xf>
    <xf numFmtId="49" fontId="18" fillId="2" borderId="0" xfId="0" applyNumberFormat="1" applyFont="1" applyFill="1" applyAlignment="1" applyProtection="1">
      <alignment horizontal="left" vertical="center"/>
      <protection locked="0"/>
    </xf>
    <xf numFmtId="38" fontId="18" fillId="2" borderId="50" xfId="2" applyNumberFormat="1" applyFont="1" applyFill="1" applyBorder="1" applyAlignment="1" applyProtection="1">
      <alignment horizontal="right" vertical="center"/>
      <protection locked="0"/>
    </xf>
    <xf numFmtId="38" fontId="18" fillId="2" borderId="44" xfId="0" applyNumberFormat="1" applyFont="1" applyFill="1" applyBorder="1" applyAlignment="1" applyProtection="1">
      <alignment horizontal="right" vertical="center"/>
      <protection locked="0"/>
    </xf>
    <xf numFmtId="38" fontId="18" fillId="2" borderId="42" xfId="0" applyNumberFormat="1" applyFont="1" applyFill="1" applyBorder="1" applyAlignment="1" applyProtection="1">
      <alignment horizontal="right" vertical="center"/>
      <protection locked="0"/>
    </xf>
    <xf numFmtId="49" fontId="18" fillId="2" borderId="51" xfId="0" applyNumberFormat="1" applyFont="1" applyFill="1" applyBorder="1" applyAlignment="1" applyProtection="1">
      <alignment horizontal="left" vertical="top" wrapText="1"/>
      <protection locked="0"/>
    </xf>
    <xf numFmtId="49" fontId="18" fillId="2" borderId="27" xfId="0" applyNumberFormat="1" applyFont="1" applyFill="1" applyBorder="1" applyAlignment="1" applyProtection="1">
      <alignment horizontal="left" vertical="top" wrapText="1"/>
      <protection locked="0"/>
    </xf>
    <xf numFmtId="49" fontId="18" fillId="2" borderId="33" xfId="0" applyNumberFormat="1" applyFont="1" applyFill="1" applyBorder="1" applyAlignment="1" applyProtection="1">
      <alignment horizontal="left" vertical="top" wrapText="1"/>
      <protection locked="0"/>
    </xf>
    <xf numFmtId="49" fontId="18" fillId="2" borderId="52" xfId="0" applyNumberFormat="1" applyFont="1" applyFill="1" applyBorder="1" applyAlignment="1" applyProtection="1">
      <alignment horizontal="left" vertical="top" wrapText="1"/>
      <protection locked="0"/>
    </xf>
    <xf numFmtId="49" fontId="18" fillId="2" borderId="0" xfId="0" applyNumberFormat="1" applyFont="1" applyFill="1" applyAlignment="1" applyProtection="1">
      <alignment horizontal="left" vertical="top" wrapText="1"/>
      <protection locked="0"/>
    </xf>
    <xf numFmtId="49" fontId="18" fillId="2" borderId="19" xfId="0" applyNumberFormat="1" applyFont="1" applyFill="1" applyBorder="1" applyAlignment="1" applyProtection="1">
      <alignment horizontal="left" vertical="top" wrapText="1"/>
      <protection locked="0"/>
    </xf>
    <xf numFmtId="49" fontId="18" fillId="2" borderId="38" xfId="0" applyNumberFormat="1" applyFont="1" applyFill="1" applyBorder="1" applyAlignment="1" applyProtection="1">
      <alignment horizontal="left" vertical="top" wrapText="1"/>
      <protection locked="0"/>
    </xf>
    <xf numFmtId="49" fontId="18" fillId="2" borderId="21" xfId="0" applyNumberFormat="1" applyFont="1" applyFill="1" applyBorder="1" applyAlignment="1" applyProtection="1">
      <alignment horizontal="left" vertical="top" wrapText="1"/>
      <protection locked="0"/>
    </xf>
    <xf numFmtId="49" fontId="18" fillId="2" borderId="45" xfId="0" applyNumberFormat="1" applyFont="1" applyFill="1" applyBorder="1" applyAlignment="1" applyProtection="1">
      <alignment horizontal="left" vertical="top" wrapText="1"/>
      <protection locked="0"/>
    </xf>
    <xf numFmtId="49" fontId="18" fillId="2" borderId="53" xfId="0" applyNumberFormat="1" applyFont="1" applyFill="1" applyBorder="1" applyAlignment="1" applyProtection="1">
      <alignment horizontal="left" vertical="top" wrapText="1"/>
      <protection locked="0"/>
    </xf>
    <xf numFmtId="49" fontId="18" fillId="2" borderId="54" xfId="0" applyNumberFormat="1" applyFont="1" applyFill="1" applyBorder="1" applyAlignment="1" applyProtection="1">
      <alignment horizontal="left" vertical="top" wrapText="1"/>
      <protection locked="0"/>
    </xf>
    <xf numFmtId="49" fontId="18" fillId="2" borderId="55" xfId="0" applyNumberFormat="1" applyFont="1" applyFill="1" applyBorder="1" applyAlignment="1" applyProtection="1">
      <alignment horizontal="left" vertical="top" wrapText="1"/>
      <protection locked="0"/>
    </xf>
    <xf numFmtId="49" fontId="18" fillId="2" borderId="10" xfId="1" applyNumberFormat="1" applyFont="1" applyFill="1" applyBorder="1" applyAlignment="1" applyProtection="1">
      <alignment horizontal="left" vertical="center"/>
      <protection locked="0"/>
    </xf>
    <xf numFmtId="38" fontId="18" fillId="2" borderId="6" xfId="1" applyNumberFormat="1" applyFont="1" applyFill="1" applyBorder="1" applyAlignment="1" applyProtection="1">
      <alignment horizontal="left" vertical="center"/>
      <protection locked="0"/>
    </xf>
    <xf numFmtId="38" fontId="18" fillId="2" borderId="7" xfId="1" applyNumberFormat="1"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38" fontId="18" fillId="2" borderId="10" xfId="0" applyNumberFormat="1" applyFont="1" applyFill="1" applyBorder="1" applyAlignment="1" applyProtection="1">
      <alignment horizontal="right" vertical="center"/>
      <protection locked="0"/>
    </xf>
    <xf numFmtId="0" fontId="18" fillId="2" borderId="6" xfId="0" applyFont="1" applyFill="1" applyBorder="1" applyAlignment="1" applyProtection="1">
      <alignment horizontal="right" vertical="center"/>
      <protection locked="0"/>
    </xf>
    <xf numFmtId="0" fontId="18" fillId="2" borderId="29" xfId="0" applyFont="1" applyFill="1" applyBorder="1" applyAlignment="1" applyProtection="1">
      <alignment horizontal="right" vertical="center"/>
      <protection locked="0"/>
    </xf>
    <xf numFmtId="49" fontId="18" fillId="2" borderId="41" xfId="0" applyNumberFormat="1" applyFont="1" applyFill="1" applyBorder="1" applyAlignment="1" applyProtection="1">
      <alignment horizontal="left" vertical="top" wrapText="1"/>
      <protection locked="0"/>
    </xf>
    <xf numFmtId="49" fontId="18" fillId="2" borderId="14" xfId="0" applyNumberFormat="1" applyFont="1" applyFill="1" applyBorder="1" applyAlignment="1" applyProtection="1">
      <alignment horizontal="left" vertical="top" wrapText="1"/>
      <protection locked="0"/>
    </xf>
    <xf numFmtId="49" fontId="18" fillId="2" borderId="16" xfId="0" applyNumberFormat="1" applyFont="1" applyFill="1" applyBorder="1" applyAlignment="1" applyProtection="1">
      <alignment horizontal="left" vertical="top" wrapText="1"/>
      <protection locked="0"/>
    </xf>
    <xf numFmtId="38" fontId="18" fillId="2" borderId="30" xfId="0" applyNumberFormat="1" applyFont="1" applyFill="1" applyBorder="1" applyAlignment="1" applyProtection="1">
      <alignment horizontal="right" vertical="center"/>
      <protection locked="0"/>
    </xf>
    <xf numFmtId="0" fontId="18" fillId="2" borderId="25" xfId="0" applyFont="1" applyFill="1" applyBorder="1" applyAlignment="1" applyProtection="1">
      <alignment horizontal="right" vertical="center"/>
      <protection locked="0"/>
    </xf>
    <xf numFmtId="0" fontId="18" fillId="2" borderId="59" xfId="0" applyFont="1" applyFill="1" applyBorder="1" applyAlignment="1" applyProtection="1">
      <alignment horizontal="right" vertical="center"/>
      <protection locked="0"/>
    </xf>
    <xf numFmtId="38" fontId="18" fillId="2" borderId="10" xfId="1" applyNumberFormat="1" applyFont="1" applyFill="1" applyBorder="1" applyAlignment="1" applyProtection="1">
      <alignment horizontal="right" vertical="center"/>
      <protection locked="0"/>
    </xf>
    <xf numFmtId="38" fontId="18" fillId="2" borderId="6" xfId="1" applyNumberFormat="1" applyFont="1" applyFill="1" applyBorder="1" applyAlignment="1" applyProtection="1">
      <alignment horizontal="right" vertical="center"/>
      <protection locked="0"/>
    </xf>
    <xf numFmtId="38" fontId="18" fillId="2" borderId="7" xfId="1" applyNumberFormat="1" applyFont="1" applyFill="1" applyBorder="1" applyAlignment="1" applyProtection="1">
      <alignment horizontal="right" vertical="center"/>
      <protection locked="0"/>
    </xf>
    <xf numFmtId="38" fontId="18" fillId="2" borderId="34" xfId="1" applyNumberFormat="1" applyFont="1" applyFill="1" applyBorder="1" applyAlignment="1" applyProtection="1">
      <alignment horizontal="right" vertical="center"/>
      <protection locked="0"/>
    </xf>
    <xf numFmtId="38" fontId="18" fillId="2" borderId="8" xfId="1" applyNumberFormat="1" applyFont="1" applyFill="1" applyBorder="1" applyAlignment="1" applyProtection="1">
      <alignment horizontal="right" vertical="center"/>
      <protection locked="0"/>
    </xf>
    <xf numFmtId="38" fontId="18" fillId="2" borderId="9" xfId="1" applyNumberFormat="1" applyFont="1" applyFill="1" applyBorder="1" applyAlignment="1" applyProtection="1">
      <alignment horizontal="right" vertical="center"/>
      <protection locked="0"/>
    </xf>
    <xf numFmtId="49" fontId="18" fillId="2" borderId="34" xfId="0" applyNumberFormat="1" applyFont="1" applyFill="1" applyBorder="1" applyAlignment="1" applyProtection="1">
      <alignment horizontal="left" vertical="center"/>
      <protection locked="0"/>
    </xf>
    <xf numFmtId="0" fontId="18" fillId="2" borderId="8" xfId="0" applyFont="1" applyFill="1" applyBorder="1" applyAlignment="1" applyProtection="1">
      <alignment horizontal="left" vertical="center"/>
      <protection locked="0"/>
    </xf>
    <xf numFmtId="0" fontId="18" fillId="2" borderId="9" xfId="0" applyFont="1" applyFill="1" applyBorder="1" applyAlignment="1" applyProtection="1">
      <alignment horizontal="left" vertical="center"/>
      <protection locked="0"/>
    </xf>
    <xf numFmtId="38" fontId="18" fillId="2" borderId="20" xfId="0" applyNumberFormat="1" applyFont="1" applyFill="1" applyBorder="1" applyAlignment="1" applyProtection="1">
      <alignment horizontal="right" vertical="center"/>
      <protection locked="0"/>
    </xf>
    <xf numFmtId="0" fontId="18" fillId="2" borderId="3" xfId="0" applyFont="1" applyFill="1" applyBorder="1" applyAlignment="1" applyProtection="1">
      <alignment horizontal="right" vertical="center"/>
      <protection locked="0"/>
    </xf>
    <xf numFmtId="0" fontId="18" fillId="2" borderId="37" xfId="0" applyFont="1" applyFill="1" applyBorder="1" applyAlignment="1" applyProtection="1">
      <alignment horizontal="right" vertical="center"/>
      <protection locked="0"/>
    </xf>
    <xf numFmtId="49" fontId="18" fillId="2" borderId="20" xfId="1" applyNumberFormat="1" applyFont="1" applyFill="1" applyBorder="1" applyAlignment="1" applyProtection="1">
      <alignment horizontal="left" vertical="center"/>
      <protection locked="0"/>
    </xf>
    <xf numFmtId="38" fontId="18" fillId="2" borderId="3" xfId="1" applyNumberFormat="1" applyFont="1" applyFill="1" applyBorder="1" applyAlignment="1" applyProtection="1">
      <alignment horizontal="left" vertical="center"/>
      <protection locked="0"/>
    </xf>
    <xf numFmtId="38" fontId="18" fillId="2" borderId="4" xfId="1" applyNumberFormat="1" applyFont="1" applyFill="1" applyBorder="1" applyAlignment="1" applyProtection="1">
      <alignment horizontal="left" vertical="center"/>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182" fontId="18" fillId="2" borderId="0" xfId="0" applyNumberFormat="1" applyFont="1" applyFill="1" applyAlignment="1" applyProtection="1">
      <alignment horizontal="left" vertical="center"/>
      <protection locked="0"/>
    </xf>
    <xf numFmtId="177" fontId="18" fillId="2" borderId="0" xfId="0" applyNumberFormat="1" applyFont="1" applyFill="1" applyAlignment="1" applyProtection="1">
      <alignment horizontal="left" vertical="center"/>
      <protection locked="0"/>
    </xf>
    <xf numFmtId="38" fontId="18" fillId="2" borderId="0" xfId="1" applyNumberFormat="1" applyFont="1" applyFill="1" applyAlignment="1" applyProtection="1">
      <alignment horizontal="right" vertical="center"/>
      <protection locked="0"/>
    </xf>
    <xf numFmtId="178" fontId="18" fillId="2" borderId="0" xfId="1" applyNumberFormat="1" applyFont="1" applyFill="1" applyAlignment="1" applyProtection="1">
      <alignment horizontal="right" vertical="center"/>
      <protection locked="0"/>
    </xf>
    <xf numFmtId="38" fontId="18" fillId="2" borderId="0" xfId="0" applyNumberFormat="1" applyFont="1" applyFill="1" applyAlignment="1" applyProtection="1">
      <alignment horizontal="right" vertical="center"/>
      <protection locked="0"/>
    </xf>
    <xf numFmtId="38" fontId="18" fillId="2" borderId="20" xfId="1" applyNumberFormat="1" applyFont="1" applyFill="1" applyBorder="1" applyAlignment="1" applyProtection="1">
      <alignment horizontal="right" vertical="center"/>
      <protection locked="0"/>
    </xf>
    <xf numFmtId="178" fontId="18" fillId="2" borderId="3" xfId="1" applyNumberFormat="1" applyFont="1" applyFill="1" applyBorder="1" applyAlignment="1" applyProtection="1">
      <alignment horizontal="right" vertical="center"/>
      <protection locked="0"/>
    </xf>
    <xf numFmtId="178" fontId="18" fillId="2" borderId="4" xfId="1" applyNumberFormat="1" applyFont="1" applyFill="1" applyBorder="1" applyAlignment="1" applyProtection="1">
      <alignment horizontal="right" vertical="center"/>
      <protection locked="0"/>
    </xf>
    <xf numFmtId="38" fontId="18" fillId="2" borderId="3" xfId="1" applyNumberFormat="1" applyFont="1" applyFill="1" applyBorder="1" applyAlignment="1" applyProtection="1">
      <alignment horizontal="right" vertical="center"/>
      <protection locked="0"/>
    </xf>
    <xf numFmtId="38" fontId="18" fillId="2" borderId="4" xfId="1" applyNumberFormat="1" applyFont="1" applyFill="1" applyBorder="1" applyAlignment="1" applyProtection="1">
      <alignment horizontal="right" vertical="center"/>
      <protection locked="0"/>
    </xf>
    <xf numFmtId="38" fontId="18" fillId="2" borderId="30" xfId="1" applyNumberFormat="1" applyFont="1" applyFill="1" applyBorder="1" applyAlignment="1" applyProtection="1">
      <alignment horizontal="right" vertical="center"/>
      <protection locked="0"/>
    </xf>
    <xf numFmtId="178" fontId="18" fillId="2" borderId="25" xfId="1" applyNumberFormat="1" applyFont="1" applyFill="1" applyBorder="1" applyAlignment="1" applyProtection="1">
      <alignment horizontal="right" vertical="center"/>
      <protection locked="0"/>
    </xf>
    <xf numFmtId="178" fontId="18" fillId="2" borderId="26" xfId="1" applyNumberFormat="1" applyFont="1" applyFill="1" applyBorder="1" applyAlignment="1" applyProtection="1">
      <alignment horizontal="right" vertical="center"/>
      <protection locked="0"/>
    </xf>
    <xf numFmtId="182" fontId="18" fillId="2" borderId="3" xfId="1" applyNumberFormat="1" applyFont="1" applyFill="1" applyBorder="1" applyAlignment="1" applyProtection="1">
      <alignment horizontal="right" vertical="center"/>
      <protection locked="0"/>
    </xf>
    <xf numFmtId="182" fontId="18" fillId="2" borderId="4" xfId="1" applyNumberFormat="1" applyFont="1" applyFill="1" applyBorder="1" applyAlignment="1" applyProtection="1">
      <alignment horizontal="right" vertical="center"/>
      <protection locked="0"/>
    </xf>
    <xf numFmtId="182" fontId="18" fillId="2" borderId="8" xfId="1" applyNumberFormat="1" applyFont="1" applyFill="1" applyBorder="1" applyAlignment="1" applyProtection="1">
      <alignment horizontal="right" vertical="center"/>
      <protection locked="0"/>
    </xf>
    <xf numFmtId="182" fontId="18" fillId="2" borderId="9" xfId="1" applyNumberFormat="1" applyFont="1" applyFill="1" applyBorder="1" applyAlignment="1" applyProtection="1">
      <alignment horizontal="right" vertical="center"/>
      <protection locked="0"/>
    </xf>
    <xf numFmtId="178" fontId="18" fillId="2" borderId="0" xfId="0" applyNumberFormat="1" applyFont="1" applyFill="1" applyAlignment="1" applyProtection="1">
      <alignment horizontal="left" vertical="center"/>
      <protection locked="0"/>
    </xf>
    <xf numFmtId="49" fontId="18" fillId="2" borderId="34" xfId="1" applyNumberFormat="1" applyFont="1" applyFill="1" applyBorder="1" applyAlignment="1" applyProtection="1">
      <alignment horizontal="left" vertical="center"/>
      <protection locked="0"/>
    </xf>
    <xf numFmtId="38" fontId="18" fillId="2" borderId="8" xfId="1" applyNumberFormat="1" applyFont="1" applyFill="1" applyBorder="1" applyAlignment="1" applyProtection="1">
      <alignment horizontal="left" vertical="center"/>
      <protection locked="0"/>
    </xf>
    <xf numFmtId="38" fontId="18" fillId="2" borderId="9" xfId="1" applyNumberFormat="1" applyFont="1" applyFill="1" applyBorder="1" applyAlignment="1" applyProtection="1">
      <alignment horizontal="lef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6" fillId="0" borderId="16" xfId="2" applyFont="1" applyBorder="1" applyProtection="1">
      <alignment vertical="center"/>
    </xf>
    <xf numFmtId="49" fontId="4" fillId="0" borderId="0" xfId="1" applyNumberFormat="1" applyFont="1" applyProtection="1">
      <alignment vertical="center"/>
    </xf>
    <xf numFmtId="0" fontId="16" fillId="0" borderId="17" xfId="2" applyFont="1" applyBorder="1" applyProtection="1">
      <alignment vertical="center"/>
    </xf>
    <xf numFmtId="0" fontId="16" fillId="0" borderId="0" xfId="2" applyFont="1" applyProtection="1">
      <alignment vertical="center"/>
    </xf>
    <xf numFmtId="0" fontId="16" fillId="0" borderId="19" xfId="2" applyFont="1" applyBorder="1" applyProtection="1">
      <alignment vertical="center"/>
    </xf>
    <xf numFmtId="0" fontId="16" fillId="0" borderId="15" xfId="2" applyFont="1" applyBorder="1" applyProtection="1">
      <alignment vertical="center"/>
    </xf>
    <xf numFmtId="0" fontId="16" fillId="0" borderId="11" xfId="2" applyFont="1" applyBorder="1" applyProtection="1">
      <alignment vertical="center"/>
    </xf>
    <xf numFmtId="0" fontId="16" fillId="0" borderId="12" xfId="2" applyFont="1" applyBorder="1" applyProtection="1">
      <alignment vertical="center"/>
    </xf>
    <xf numFmtId="183" fontId="4" fillId="0" borderId="0" xfId="1" applyNumberFormat="1" applyFont="1" applyProtection="1">
      <alignment vertical="center"/>
    </xf>
    <xf numFmtId="0" fontId="14" fillId="0" borderId="13" xfId="0" applyFont="1" applyBorder="1" applyAlignment="1" applyProtection="1">
      <alignment horizontal="left" vertical="center" indent="1"/>
    </xf>
    <xf numFmtId="0" fontId="14" fillId="0" borderId="14"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7" xfId="0" applyFont="1" applyBorder="1" applyProtection="1">
      <alignment vertical="center"/>
    </xf>
    <xf numFmtId="0" fontId="14"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9"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7" xfId="0" applyFont="1" applyBorder="1" applyProtection="1">
      <alignment vertical="center"/>
    </xf>
    <xf numFmtId="177" fontId="15" fillId="0" borderId="0" xfId="0" applyNumberFormat="1" applyFont="1" applyAlignment="1" applyProtection="1">
      <alignment vertical="top"/>
    </xf>
    <xf numFmtId="0" fontId="13" fillId="0" borderId="19"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applyFont="1" applyAlignment="1" applyProtection="1">
      <alignment vertical="top" wrapText="1"/>
    </xf>
    <xf numFmtId="0" fontId="17" fillId="0" borderId="0" xfId="0" applyFont="1" applyAlignment="1" applyProtection="1">
      <alignment vertical="top"/>
    </xf>
    <xf numFmtId="0" fontId="17" fillId="0" borderId="0" xfId="0" quotePrefix="1" applyFont="1" applyAlignment="1" applyProtection="1">
      <alignment vertical="top" wrapText="1"/>
    </xf>
    <xf numFmtId="0" fontId="4" fillId="0" borderId="17" xfId="2" applyFont="1" applyBorder="1" applyProtection="1">
      <alignment vertical="center"/>
    </xf>
    <xf numFmtId="0" fontId="20" fillId="0" borderId="0" xfId="0" applyFont="1" applyAlignment="1" applyProtection="1">
      <alignment vertical="top"/>
    </xf>
    <xf numFmtId="0" fontId="17" fillId="0" borderId="19" xfId="0" applyFont="1" applyBorder="1" applyAlignment="1" applyProtection="1">
      <alignment vertical="top"/>
    </xf>
    <xf numFmtId="0" fontId="4" fillId="0" borderId="15" xfId="0" applyFont="1" applyBorder="1" applyProtection="1">
      <alignment vertical="center"/>
    </xf>
    <xf numFmtId="0" fontId="4" fillId="0" borderId="11" xfId="0" applyFont="1" applyBorder="1" applyProtection="1">
      <alignment vertical="center"/>
    </xf>
    <xf numFmtId="49" fontId="18" fillId="0" borderId="11" xfId="0" applyNumberFormat="1" applyFont="1" applyBorder="1" applyAlignment="1" applyProtection="1">
      <alignment horizontal="left" vertical="center"/>
    </xf>
    <xf numFmtId="0" fontId="13" fillId="0" borderId="11" xfId="0" applyFont="1" applyBorder="1" applyAlignment="1" applyProtection="1">
      <alignment vertical="top"/>
    </xf>
    <xf numFmtId="49" fontId="13" fillId="0" borderId="11" xfId="0" applyNumberFormat="1" applyFont="1" applyBorder="1" applyAlignment="1" applyProtection="1">
      <alignment vertical="top"/>
    </xf>
    <xf numFmtId="0" fontId="4" fillId="0" borderId="12" xfId="0" applyFont="1" applyBorder="1" applyProtection="1">
      <alignment vertical="center"/>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0" fontId="15" fillId="0" borderId="11" xfId="0" applyFont="1" applyBorder="1" applyAlignment="1" applyProtection="1">
      <alignment vertical="top"/>
    </xf>
    <xf numFmtId="49" fontId="15" fillId="0" borderId="11" xfId="0" applyNumberFormat="1" applyFont="1" applyBorder="1" applyAlignment="1" applyProtection="1">
      <alignment vertical="top"/>
    </xf>
    <xf numFmtId="182" fontId="15" fillId="0" borderId="11" xfId="0" applyNumberFormat="1" applyFont="1" applyBorder="1" applyAlignment="1" applyProtection="1">
      <alignment vertical="top"/>
    </xf>
    <xf numFmtId="49" fontId="13" fillId="0" borderId="0" xfId="0" applyNumberFormat="1" applyFont="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7" xfId="0" applyFont="1" applyBorder="1" applyProtection="1">
      <alignment vertical="center"/>
    </xf>
    <xf numFmtId="0" fontId="21" fillId="0" borderId="0" xfId="0" applyFont="1" applyProtection="1">
      <alignment vertical="center"/>
    </xf>
    <xf numFmtId="49" fontId="4" fillId="0" borderId="14" xfId="0" applyNumberFormat="1" applyFont="1" applyBorder="1" applyProtection="1">
      <alignment vertical="center"/>
    </xf>
    <xf numFmtId="178" fontId="4" fillId="0" borderId="14" xfId="0" applyNumberFormat="1" applyFont="1" applyBorder="1" applyProtection="1">
      <alignment vertical="center"/>
    </xf>
    <xf numFmtId="0" fontId="17" fillId="0" borderId="0" xfId="0" applyFont="1" applyAlignment="1" applyProtection="1">
      <alignment horizontal="left" vertical="center" wrapText="1"/>
    </xf>
    <xf numFmtId="49" fontId="15" fillId="0" borderId="0" xfId="0" applyNumberFormat="1" applyFont="1" applyAlignment="1" applyProtection="1">
      <alignment vertical="top"/>
    </xf>
    <xf numFmtId="178" fontId="15" fillId="0" borderId="0" xfId="0" applyNumberFormat="1" applyFont="1" applyAlignment="1" applyProtection="1">
      <alignment vertical="top"/>
    </xf>
    <xf numFmtId="0" fontId="17" fillId="0" borderId="0" xfId="0" quotePrefix="1" applyFont="1" applyAlignment="1" applyProtection="1">
      <alignment vertical="top"/>
    </xf>
    <xf numFmtId="182" fontId="15" fillId="0" borderId="0" xfId="0" applyNumberFormat="1" applyFont="1" applyAlignment="1" applyProtection="1">
      <alignment vertical="top"/>
    </xf>
    <xf numFmtId="182" fontId="13" fillId="0" borderId="11"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19" xfId="2" applyFont="1" applyBorder="1" applyProtection="1">
      <alignment vertical="center"/>
    </xf>
    <xf numFmtId="49" fontId="17" fillId="0" borderId="0" xfId="0" applyNumberFormat="1" applyFont="1" applyAlignment="1" applyProtection="1">
      <alignment horizontal="right" vertical="top"/>
    </xf>
    <xf numFmtId="178" fontId="13" fillId="0" borderId="11"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5" xfId="2" applyFont="1" applyBorder="1" applyProtection="1">
      <alignment vertical="center"/>
    </xf>
    <xf numFmtId="0" fontId="4" fillId="0" borderId="11" xfId="2" applyFont="1" applyBorder="1" applyProtection="1">
      <alignment vertical="center"/>
    </xf>
    <xf numFmtId="0" fontId="14" fillId="0" borderId="17"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horizontal="left" vertical="top" wrapText="1"/>
    </xf>
    <xf numFmtId="0" fontId="4" fillId="0" borderId="18"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8"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13" xfId="1" applyNumberFormat="1" applyFont="1" applyBorder="1" applyAlignment="1" applyProtection="1">
      <alignment horizontal="left" vertical="center"/>
    </xf>
    <xf numFmtId="178" fontId="4" fillId="0" borderId="14"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32" xfId="1" applyNumberFormat="1" applyFont="1" applyBorder="1" applyAlignment="1" applyProtection="1">
      <alignment horizontal="left" vertical="center"/>
    </xf>
    <xf numFmtId="178" fontId="4" fillId="0" borderId="27"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2" xfId="1" quotePrefix="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2" fontId="18" fillId="0" borderId="22" xfId="1" applyNumberFormat="1" applyFont="1" applyBorder="1" applyAlignment="1" applyProtection="1">
      <alignment horizontal="right" vertical="center"/>
    </xf>
    <xf numFmtId="2" fontId="18" fillId="0" borderId="23" xfId="1" applyNumberFormat="1" applyFont="1" applyBorder="1" applyAlignment="1" applyProtection="1">
      <alignment horizontal="right" vertical="center"/>
    </xf>
    <xf numFmtId="2" fontId="18" fillId="0" borderId="24" xfId="1" applyNumberFormat="1" applyFont="1" applyBorder="1" applyAlignment="1" applyProtection="1">
      <alignment horizontal="right" vertical="center"/>
    </xf>
    <xf numFmtId="178" fontId="4" fillId="0" borderId="0" xfId="1" applyNumberFormat="1" applyFont="1" applyAlignment="1" applyProtection="1">
      <alignment horizontal="right" vertical="center"/>
    </xf>
    <xf numFmtId="178" fontId="4" fillId="0" borderId="19" xfId="1" applyNumberFormat="1" applyFont="1" applyBorder="1" applyAlignment="1" applyProtection="1">
      <alignment horizontal="right" vertical="center"/>
    </xf>
    <xf numFmtId="0" fontId="17" fillId="0" borderId="0" xfId="2" applyFont="1" applyProtection="1">
      <alignment vertical="center"/>
    </xf>
    <xf numFmtId="178" fontId="4" fillId="0" borderId="20" xfId="1" applyNumberFormat="1" applyFont="1" applyBorder="1" applyAlignment="1" applyProtection="1">
      <alignment horizontal="left" vertical="center" wrapText="1"/>
    </xf>
    <xf numFmtId="178" fontId="4" fillId="0" borderId="3" xfId="1" applyNumberFormat="1" applyFont="1" applyBorder="1" applyAlignment="1" applyProtection="1">
      <alignment horizontal="left" vertical="center" wrapText="1"/>
    </xf>
    <xf numFmtId="178" fontId="4" fillId="0" borderId="4" xfId="1" applyNumberFormat="1" applyFont="1" applyBorder="1" applyAlignment="1" applyProtection="1">
      <alignment horizontal="left" vertical="center" wrapText="1"/>
    </xf>
    <xf numFmtId="178" fontId="4" fillId="0" borderId="34" xfId="1" applyNumberFormat="1" applyFont="1" applyBorder="1" applyAlignment="1" applyProtection="1">
      <alignment horizontal="left" vertical="center" wrapText="1"/>
    </xf>
    <xf numFmtId="178" fontId="4" fillId="0" borderId="8" xfId="1" applyNumberFormat="1" applyFont="1" applyBorder="1" applyAlignment="1" applyProtection="1">
      <alignment horizontal="left" vertical="center" wrapText="1"/>
    </xf>
    <xf numFmtId="178" fontId="4" fillId="0" borderId="9" xfId="1" applyNumberFormat="1" applyFont="1" applyBorder="1" applyAlignment="1" applyProtection="1">
      <alignment horizontal="left" vertical="center" wrapText="1"/>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178" fontId="4" fillId="0" borderId="0" xfId="1" applyNumberFormat="1" applyFont="1" applyProtection="1">
      <alignment vertical="center"/>
    </xf>
    <xf numFmtId="182" fontId="4" fillId="0" borderId="0" xfId="1" applyNumberFormat="1" applyFont="1" applyProtection="1">
      <alignment vertical="center"/>
    </xf>
    <xf numFmtId="0" fontId="13" fillId="0" borderId="12" xfId="0" applyFont="1" applyBorder="1" applyAlignment="1" applyProtection="1">
      <alignment vertical="top"/>
    </xf>
    <xf numFmtId="177" fontId="4" fillId="0" borderId="0" xfId="2" applyNumberFormat="1" applyFont="1" applyProtection="1">
      <alignment vertical="center"/>
    </xf>
    <xf numFmtId="182" fontId="4" fillId="0" borderId="0" xfId="2" applyNumberFormat="1" applyFont="1" applyProtection="1">
      <alignment vertical="center"/>
    </xf>
    <xf numFmtId="49" fontId="4" fillId="0" borderId="15" xfId="2" applyNumberFormat="1" applyFont="1" applyBorder="1" applyProtection="1">
      <alignment vertical="center"/>
    </xf>
    <xf numFmtId="177" fontId="4" fillId="0" borderId="11" xfId="2" applyNumberFormat="1" applyFont="1" applyBorder="1" applyProtection="1">
      <alignment vertical="center"/>
    </xf>
    <xf numFmtId="49" fontId="14" fillId="0" borderId="0" xfId="0" applyNumberFormat="1" applyFont="1" applyProtection="1">
      <alignment vertical="center"/>
    </xf>
    <xf numFmtId="0" fontId="4" fillId="0" borderId="16" xfId="2" applyFont="1" applyBorder="1" applyProtection="1">
      <alignment vertical="center"/>
    </xf>
    <xf numFmtId="0" fontId="18" fillId="0" borderId="18" xfId="0" applyFont="1" applyBorder="1" applyAlignment="1" applyProtection="1">
      <alignment horizontal="left" vertical="center"/>
    </xf>
    <xf numFmtId="0" fontId="18" fillId="0" borderId="1" xfId="0" applyFont="1" applyBorder="1" applyAlignment="1" applyProtection="1">
      <alignment horizontal="left" vertical="center"/>
    </xf>
    <xf numFmtId="178" fontId="4" fillId="0" borderId="13" xfId="2" applyNumberFormat="1" applyFont="1" applyBorder="1" applyAlignment="1" applyProtection="1">
      <alignment horizontal="center" vertical="center"/>
    </xf>
    <xf numFmtId="178" fontId="4" fillId="0" borderId="14" xfId="2" applyNumberFormat="1" applyFont="1" applyBorder="1" applyAlignment="1" applyProtection="1">
      <alignment horizontal="center" vertical="center"/>
    </xf>
    <xf numFmtId="178" fontId="4" fillId="0" borderId="16" xfId="2" applyNumberFormat="1" applyFont="1" applyBorder="1" applyAlignment="1" applyProtection="1">
      <alignment horizontal="center" vertical="center"/>
    </xf>
    <xf numFmtId="178" fontId="4" fillId="0" borderId="18" xfId="2" applyNumberFormat="1" applyFont="1" applyBorder="1" applyAlignment="1" applyProtection="1">
      <alignment horizontal="left" vertical="center"/>
    </xf>
    <xf numFmtId="178" fontId="4" fillId="0" borderId="1" xfId="2" applyNumberFormat="1" applyFont="1" applyBorder="1" applyAlignment="1" applyProtection="1">
      <alignment horizontal="left" vertical="center"/>
    </xf>
    <xf numFmtId="178" fontId="4" fillId="0" borderId="2" xfId="2" applyNumberFormat="1" applyFont="1" applyBorder="1" applyAlignment="1" applyProtection="1">
      <alignment horizontal="left" vertical="center"/>
    </xf>
    <xf numFmtId="178" fontId="4" fillId="0" borderId="49" xfId="2" applyNumberFormat="1" applyFont="1" applyBorder="1" applyAlignment="1" applyProtection="1">
      <alignment horizontal="center" vertical="center"/>
    </xf>
    <xf numFmtId="178" fontId="18" fillId="3" borderId="19" xfId="0" applyNumberFormat="1" applyFont="1" applyFill="1" applyBorder="1" applyProtection="1">
      <alignment vertical="center"/>
    </xf>
    <xf numFmtId="0" fontId="18" fillId="3" borderId="0" xfId="0" applyFont="1" applyFill="1" applyProtection="1">
      <alignment vertical="center"/>
    </xf>
    <xf numFmtId="0" fontId="14" fillId="0" borderId="31" xfId="0" applyFont="1" applyBorder="1" applyProtection="1">
      <alignment vertical="center"/>
    </xf>
    <xf numFmtId="0" fontId="4" fillId="0" borderId="20"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31" xfId="2" applyFont="1" applyBorder="1" applyProtection="1">
      <alignment vertical="center"/>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6" xfId="0" applyFont="1" applyBorder="1" applyAlignment="1" applyProtection="1">
      <alignment horizontal="left" vertical="center"/>
    </xf>
    <xf numFmtId="178" fontId="18" fillId="3" borderId="19" xfId="0" applyNumberFormat="1" applyFont="1" applyFill="1" applyBorder="1" applyAlignment="1" applyProtection="1">
      <alignment horizontal="left" vertical="center"/>
    </xf>
    <xf numFmtId="0" fontId="18" fillId="3" borderId="0" xfId="0" applyFont="1" applyFill="1" applyAlignment="1" applyProtection="1">
      <alignment horizontal="left" vertical="center"/>
    </xf>
    <xf numFmtId="0" fontId="4" fillId="0" borderId="10"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178" fontId="4" fillId="3" borderId="19" xfId="1" applyNumberFormat="1" applyFont="1" applyFill="1" applyBorder="1" applyProtection="1">
      <alignment vertical="center"/>
    </xf>
    <xf numFmtId="178" fontId="4" fillId="3" borderId="0" xfId="1" applyNumberFormat="1" applyFont="1" applyFill="1" applyProtection="1">
      <alignment vertical="center"/>
    </xf>
    <xf numFmtId="49" fontId="18" fillId="0" borderId="10" xfId="0" applyNumberFormat="1"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4" xfId="2" applyFont="1" applyBorder="1" applyProtection="1">
      <alignment vertical="center"/>
    </xf>
    <xf numFmtId="0" fontId="4" fillId="0" borderId="12" xfId="2" applyFont="1" applyBorder="1" applyProtection="1">
      <alignment vertical="center"/>
    </xf>
    <xf numFmtId="178" fontId="4" fillId="0" borderId="13" xfId="2" applyNumberFormat="1" applyFont="1" applyBorder="1" applyAlignment="1" applyProtection="1">
      <alignment horizontal="left" vertical="center"/>
    </xf>
    <xf numFmtId="178" fontId="4" fillId="0" borderId="14" xfId="2" applyNumberFormat="1" applyFont="1" applyBorder="1" applyAlignment="1" applyProtection="1">
      <alignment horizontal="left" vertical="center"/>
    </xf>
    <xf numFmtId="178" fontId="4" fillId="0" borderId="16" xfId="2" applyNumberFormat="1" applyFont="1" applyBorder="1" applyAlignment="1" applyProtection="1">
      <alignment horizontal="left" vertical="center"/>
    </xf>
    <xf numFmtId="0" fontId="4" fillId="0" borderId="13" xfId="0" applyFont="1" applyBorder="1" applyProtection="1">
      <alignment vertical="center"/>
    </xf>
    <xf numFmtId="0" fontId="4" fillId="0" borderId="10" xfId="0" applyFont="1" applyBorder="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17" fillId="0" borderId="11" xfId="0" applyFont="1" applyBorder="1" applyAlignment="1" applyProtection="1">
      <alignment vertical="center" wrapText="1"/>
    </xf>
    <xf numFmtId="0" fontId="4" fillId="0" borderId="18"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18" fillId="0" borderId="40" xfId="0" applyFont="1" applyBorder="1" applyAlignment="1" applyProtection="1">
      <alignment horizontal="center" vertical="center"/>
    </xf>
    <xf numFmtId="0" fontId="4" fillId="0" borderId="41" xfId="2" applyFont="1" applyBorder="1" applyAlignment="1" applyProtection="1">
      <alignment horizontal="left" vertical="center"/>
    </xf>
    <xf numFmtId="0" fontId="4" fillId="0" borderId="14" xfId="2" applyFont="1" applyBorder="1" applyAlignment="1" applyProtection="1">
      <alignment horizontal="left" vertical="center"/>
    </xf>
    <xf numFmtId="0" fontId="4" fillId="0" borderId="16" xfId="2" applyFont="1" applyBorder="1" applyAlignment="1" applyProtection="1">
      <alignment horizontal="left" vertical="center"/>
    </xf>
    <xf numFmtId="0" fontId="4" fillId="0" borderId="13" xfId="0" applyFont="1" applyBorder="1" applyAlignment="1" applyProtection="1">
      <alignment horizontal="left" vertical="top" wrapText="1"/>
    </xf>
    <xf numFmtId="0" fontId="4" fillId="0" borderId="47" xfId="0" applyFont="1" applyBorder="1" applyAlignment="1" applyProtection="1">
      <alignment horizontal="left" vertical="top" wrapText="1"/>
    </xf>
    <xf numFmtId="0" fontId="4" fillId="0" borderId="28" xfId="0" applyFont="1" applyBorder="1" applyAlignment="1" applyProtection="1">
      <alignment horizontal="left" vertical="center"/>
    </xf>
    <xf numFmtId="0" fontId="4" fillId="0" borderId="3" xfId="0" applyFont="1" applyBorder="1" applyAlignment="1" applyProtection="1">
      <alignment horizontal="left" vertical="center"/>
    </xf>
    <xf numFmtId="183" fontId="4" fillId="0" borderId="0" xfId="2" applyNumberFormat="1" applyFont="1" applyProtection="1">
      <alignment vertical="center"/>
    </xf>
    <xf numFmtId="0" fontId="4" fillId="0" borderId="17" xfId="0" applyFont="1" applyBorder="1" applyAlignment="1" applyProtection="1">
      <alignment horizontal="left" vertical="top" wrapText="1"/>
    </xf>
    <xf numFmtId="0" fontId="4" fillId="0" borderId="48" xfId="0" applyFont="1" applyBorder="1" applyAlignment="1" applyProtection="1">
      <alignment horizontal="left" vertical="top" wrapText="1"/>
    </xf>
    <xf numFmtId="49" fontId="4" fillId="0" borderId="43" xfId="0" applyNumberFormat="1" applyFont="1" applyBorder="1" applyProtection="1">
      <alignment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35" xfId="0" applyFont="1" applyBorder="1" applyAlignment="1" applyProtection="1">
      <alignment horizontal="left" vertical="top" wrapText="1"/>
    </xf>
    <xf numFmtId="0" fontId="4" fillId="0" borderId="36"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4" fillId="0" borderId="39" xfId="0" applyFont="1" applyBorder="1" applyAlignment="1" applyProtection="1">
      <alignment horizontal="left" vertical="top" wrapText="1"/>
    </xf>
    <xf numFmtId="0" fontId="4" fillId="0" borderId="19" xfId="1" applyFont="1" applyBorder="1" applyProtection="1">
      <alignment vertical="center"/>
    </xf>
    <xf numFmtId="49" fontId="4" fillId="0" borderId="46" xfId="0" applyNumberFormat="1" applyFont="1" applyBorder="1" applyProtection="1">
      <alignment vertical="center"/>
    </xf>
    <xf numFmtId="0" fontId="4" fillId="0" borderId="51"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56" xfId="0" applyFont="1" applyBorder="1" applyAlignment="1" applyProtection="1">
      <alignment horizontal="left" vertical="center" wrapText="1"/>
    </xf>
    <xf numFmtId="0" fontId="4" fillId="0" borderId="57" xfId="0" applyFont="1" applyBorder="1" applyAlignment="1" applyProtection="1">
      <alignment horizontal="left" vertical="center" wrapText="1"/>
    </xf>
    <xf numFmtId="38" fontId="18" fillId="0" borderId="22" xfId="0" applyNumberFormat="1" applyFont="1" applyBorder="1" applyAlignment="1" applyProtection="1">
      <alignment horizontal="right" vertical="center"/>
    </xf>
    <xf numFmtId="0" fontId="18" fillId="0" borderId="23" xfId="0" applyFont="1" applyBorder="1" applyAlignment="1" applyProtection="1">
      <alignment horizontal="right" vertical="center"/>
    </xf>
    <xf numFmtId="0" fontId="18" fillId="0" borderId="58" xfId="0" applyFont="1" applyBorder="1" applyAlignment="1" applyProtection="1">
      <alignment horizontal="right" vertical="center"/>
    </xf>
    <xf numFmtId="49" fontId="18" fillId="0" borderId="38" xfId="0" applyNumberFormat="1" applyFont="1" applyBorder="1" applyAlignment="1" applyProtection="1">
      <alignment horizontal="left" vertical="center"/>
    </xf>
    <xf numFmtId="49" fontId="18" fillId="0" borderId="21" xfId="0" applyNumberFormat="1" applyFont="1" applyBorder="1" applyAlignment="1" applyProtection="1">
      <alignment horizontal="left" vertical="center"/>
    </xf>
    <xf numFmtId="49" fontId="18" fillId="0" borderId="45" xfId="0" applyNumberFormat="1" applyFont="1" applyBorder="1" applyAlignment="1" applyProtection="1">
      <alignment horizontal="lef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0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298"/>
  <sheetViews>
    <sheetView showGridLines="0" tabSelected="1" topLeftCell="B1" zoomScaleNormal="100" workbookViewId="0">
      <selection activeCell="B1" sqref="B1"/>
    </sheetView>
  </sheetViews>
  <sheetFormatPr defaultColWidth="9" defaultRowHeight="13.5" x14ac:dyDescent="0.15"/>
  <cols>
    <col min="1" max="1" width="9" style="252" hidden="1" customWidth="1"/>
    <col min="2" max="3" width="1.625" style="76" customWidth="1"/>
    <col min="4" max="5" width="5.625" style="76" customWidth="1"/>
    <col min="6" max="7" width="6.375" style="76" customWidth="1"/>
    <col min="8" max="8" width="5.625" style="76" customWidth="1"/>
    <col min="9" max="9" width="1.625" style="76" customWidth="1"/>
    <col min="10" max="10" width="7.625" style="76" customWidth="1"/>
    <col min="11" max="14" width="5.625" style="76" customWidth="1"/>
    <col min="15" max="15" width="7.625" style="76" customWidth="1"/>
    <col min="16" max="16" width="8.625" style="76" customWidth="1"/>
    <col min="17" max="19" width="7.625" style="76" customWidth="1"/>
    <col min="20" max="20" width="17.625" style="76" customWidth="1"/>
    <col min="21" max="22" width="7.625" style="76" customWidth="1"/>
    <col min="23" max="25" width="6.625" style="76" customWidth="1"/>
    <col min="26" max="26" width="2.625" style="76" customWidth="1"/>
    <col min="27" max="27" width="3.625" style="76" customWidth="1"/>
    <col min="28" max="16384" width="9" style="76"/>
  </cols>
  <sheetData>
    <row r="1" spans="1:27" ht="30" customHeight="1" x14ac:dyDescent="0.15">
      <c r="A1" s="275" t="s">
        <v>185</v>
      </c>
      <c r="B1" s="74"/>
      <c r="C1" s="75" t="s">
        <v>187</v>
      </c>
      <c r="D1" s="75"/>
      <c r="U1" s="77"/>
      <c r="V1" s="77"/>
      <c r="W1" s="274" t="s">
        <v>194</v>
      </c>
      <c r="X1" s="78"/>
      <c r="Y1" s="78"/>
      <c r="Z1" s="78"/>
      <c r="AA1" s="79"/>
    </row>
    <row r="2" spans="1:27" ht="15" hidden="1" customHeight="1" x14ac:dyDescent="0.15">
      <c r="A2" s="275" t="s">
        <v>186</v>
      </c>
      <c r="B2" s="74"/>
      <c r="C2" s="80"/>
      <c r="D2" s="80"/>
      <c r="E2" s="80"/>
      <c r="F2" s="80"/>
      <c r="G2" s="80"/>
      <c r="H2" s="80"/>
      <c r="AA2" s="79"/>
    </row>
    <row r="3" spans="1:27" ht="30" customHeight="1" x14ac:dyDescent="0.15">
      <c r="A3" s="276" t="s">
        <v>195</v>
      </c>
      <c r="B3" s="81"/>
      <c r="C3" s="76" t="s">
        <v>63</v>
      </c>
      <c r="AA3" s="79"/>
    </row>
    <row r="4" spans="1:27" ht="5.25" customHeight="1" x14ac:dyDescent="0.15">
      <c r="A4" s="81"/>
      <c r="B4" s="81"/>
      <c r="C4" s="82"/>
      <c r="D4" s="83"/>
      <c r="E4" s="83"/>
      <c r="F4" s="83"/>
      <c r="G4" s="83"/>
      <c r="H4" s="83"/>
      <c r="I4" s="83"/>
      <c r="J4" s="83"/>
      <c r="K4" s="83"/>
      <c r="L4" s="83"/>
      <c r="M4" s="83"/>
      <c r="N4" s="83"/>
      <c r="O4" s="83"/>
      <c r="P4" s="83"/>
      <c r="Q4" s="83"/>
      <c r="R4" s="83"/>
      <c r="S4" s="83"/>
      <c r="T4" s="83"/>
      <c r="U4" s="83"/>
      <c r="V4" s="83"/>
      <c r="W4" s="83"/>
      <c r="X4" s="83"/>
      <c r="Y4" s="83"/>
      <c r="Z4" s="84"/>
    </row>
    <row r="5" spans="1:27" ht="15" customHeight="1" x14ac:dyDescent="0.15">
      <c r="A5" s="81"/>
      <c r="B5" s="85"/>
      <c r="C5" s="86" t="s">
        <v>60</v>
      </c>
      <c r="D5" s="87"/>
      <c r="E5" s="87"/>
      <c r="F5" s="87"/>
      <c r="G5" s="87"/>
      <c r="H5" s="87"/>
      <c r="I5" s="87"/>
      <c r="J5" s="87"/>
      <c r="K5" s="87"/>
      <c r="L5" s="87"/>
      <c r="M5" s="87"/>
      <c r="N5" s="87"/>
      <c r="O5" s="87"/>
      <c r="P5" s="87"/>
      <c r="Q5" s="87"/>
      <c r="R5" s="87"/>
      <c r="S5" s="87"/>
      <c r="T5" s="87"/>
      <c r="U5" s="87"/>
      <c r="V5" s="87"/>
      <c r="W5" s="87"/>
      <c r="X5" s="87"/>
      <c r="Y5" s="87"/>
      <c r="Z5" s="88"/>
    </row>
    <row r="6" spans="1:27" ht="15" customHeight="1" x14ac:dyDescent="0.15">
      <c r="A6" s="81"/>
      <c r="B6" s="81"/>
      <c r="C6" s="86" t="s">
        <v>3</v>
      </c>
      <c r="D6" s="87"/>
      <c r="E6" s="87"/>
      <c r="F6" s="87"/>
      <c r="G6" s="87"/>
      <c r="H6" s="87"/>
      <c r="I6" s="87"/>
      <c r="J6" s="87"/>
      <c r="K6" s="87"/>
      <c r="L6" s="87"/>
      <c r="M6" s="87"/>
      <c r="N6" s="87"/>
      <c r="O6" s="87"/>
      <c r="P6" s="87"/>
      <c r="Q6" s="87"/>
      <c r="R6" s="87"/>
      <c r="S6" s="87"/>
      <c r="T6" s="87"/>
      <c r="U6" s="87"/>
      <c r="V6" s="87"/>
      <c r="W6" s="87"/>
      <c r="X6" s="87"/>
      <c r="Y6" s="87"/>
      <c r="Z6" s="88"/>
    </row>
    <row r="7" spans="1:27" ht="15" customHeight="1" x14ac:dyDescent="0.15">
      <c r="A7" s="81"/>
      <c r="B7" s="81"/>
      <c r="C7" s="86" t="s">
        <v>4</v>
      </c>
      <c r="D7" s="87"/>
      <c r="E7" s="87"/>
      <c r="F7" s="87"/>
      <c r="G7" s="87"/>
      <c r="H7" s="87"/>
      <c r="I7" s="87"/>
      <c r="J7" s="87"/>
      <c r="K7" s="87"/>
      <c r="L7" s="87"/>
      <c r="M7" s="87"/>
      <c r="N7" s="87"/>
      <c r="O7" s="87"/>
      <c r="P7" s="87"/>
      <c r="Q7" s="87"/>
      <c r="R7" s="87"/>
      <c r="S7" s="87"/>
      <c r="T7" s="87"/>
      <c r="U7" s="87"/>
      <c r="V7" s="87"/>
      <c r="W7" s="87"/>
      <c r="X7" s="87"/>
      <c r="Y7" s="87"/>
      <c r="Z7" s="88"/>
    </row>
    <row r="8" spans="1:27" ht="15" hidden="1" customHeight="1" x14ac:dyDescent="0.15">
      <c r="A8" s="81"/>
      <c r="B8" s="81"/>
      <c r="C8" s="86"/>
      <c r="D8" s="87"/>
      <c r="E8" s="87"/>
      <c r="F8" s="87"/>
      <c r="G8" s="87"/>
      <c r="H8" s="87"/>
      <c r="I8" s="87"/>
      <c r="J8" s="87"/>
      <c r="K8" s="87"/>
      <c r="L8" s="87"/>
      <c r="M8" s="87"/>
      <c r="N8" s="87"/>
      <c r="O8" s="87"/>
      <c r="P8" s="87"/>
      <c r="Q8" s="87"/>
      <c r="R8" s="87"/>
      <c r="S8" s="87"/>
      <c r="T8" s="87"/>
      <c r="U8" s="87"/>
      <c r="V8" s="87"/>
      <c r="W8" s="87"/>
      <c r="X8" s="87"/>
      <c r="Y8" s="87"/>
      <c r="Z8" s="88"/>
    </row>
    <row r="9" spans="1:27" ht="5.25" customHeight="1" x14ac:dyDescent="0.15">
      <c r="A9" s="81"/>
      <c r="B9" s="81"/>
      <c r="C9" s="89"/>
      <c r="D9" s="90"/>
      <c r="E9" s="90"/>
      <c r="F9" s="90"/>
      <c r="G9" s="90"/>
      <c r="H9" s="90"/>
      <c r="I9" s="90"/>
      <c r="J9" s="90"/>
      <c r="K9" s="90"/>
      <c r="L9" s="90"/>
      <c r="M9" s="90"/>
      <c r="N9" s="90"/>
      <c r="O9" s="90"/>
      <c r="P9" s="90"/>
      <c r="Q9" s="90"/>
      <c r="R9" s="90"/>
      <c r="S9" s="90"/>
      <c r="T9" s="90"/>
      <c r="U9" s="90"/>
      <c r="V9" s="90"/>
      <c r="W9" s="90"/>
      <c r="X9" s="90"/>
      <c r="Y9" s="90"/>
      <c r="Z9" s="91"/>
    </row>
    <row r="10" spans="1:27" ht="30" customHeight="1" x14ac:dyDescent="0.15">
      <c r="A10" s="81"/>
      <c r="B10" s="81"/>
    </row>
    <row r="11" spans="1:27" ht="15.75" hidden="1" customHeight="1" x14ac:dyDescent="0.15">
      <c r="A11" s="92"/>
      <c r="B11" s="81"/>
    </row>
    <row r="12" spans="1:27" ht="15.75" hidden="1" customHeight="1" x14ac:dyDescent="0.15">
      <c r="A12" s="92"/>
      <c r="B12" s="81"/>
    </row>
    <row r="13" spans="1:27" ht="20.100000000000001" customHeight="1" x14ac:dyDescent="0.15">
      <c r="A13" s="81"/>
      <c r="B13" s="81"/>
      <c r="C13" s="93" t="s">
        <v>10</v>
      </c>
      <c r="D13" s="94"/>
      <c r="E13" s="94"/>
      <c r="F13" s="94"/>
      <c r="G13" s="94"/>
      <c r="H13" s="95"/>
    </row>
    <row r="14" spans="1:27" ht="15" customHeight="1" x14ac:dyDescent="0.15">
      <c r="A14" s="81"/>
      <c r="B14" s="81"/>
      <c r="C14" s="96"/>
      <c r="D14" s="97"/>
      <c r="E14" s="97"/>
      <c r="F14" s="97"/>
      <c r="G14" s="97"/>
      <c r="H14" s="97"/>
      <c r="I14" s="98"/>
      <c r="J14" s="98"/>
      <c r="K14" s="98"/>
      <c r="L14" s="98"/>
      <c r="M14" s="98"/>
      <c r="N14" s="98"/>
      <c r="O14" s="98"/>
      <c r="P14" s="98"/>
      <c r="Q14" s="98"/>
      <c r="R14" s="98"/>
      <c r="S14" s="98"/>
      <c r="T14" s="98"/>
      <c r="U14" s="98"/>
      <c r="V14" s="98"/>
      <c r="W14" s="98"/>
      <c r="X14" s="98"/>
      <c r="Y14" s="98"/>
      <c r="Z14" s="99"/>
    </row>
    <row r="15" spans="1:27" ht="15.75" hidden="1" customHeight="1" x14ac:dyDescent="0.15">
      <c r="A15" s="81"/>
      <c r="B15" s="81"/>
      <c r="C15" s="100"/>
      <c r="D15" s="101"/>
      <c r="E15" s="102"/>
      <c r="F15" s="102"/>
      <c r="G15" s="102"/>
      <c r="H15" s="102"/>
      <c r="I15" s="103"/>
      <c r="J15" s="104"/>
      <c r="K15" s="104"/>
      <c r="L15" s="104"/>
      <c r="M15" s="104"/>
      <c r="N15" s="104"/>
      <c r="O15" s="104"/>
      <c r="P15" s="104"/>
      <c r="Q15" s="104"/>
      <c r="R15" s="104"/>
      <c r="S15" s="104"/>
      <c r="T15" s="104"/>
      <c r="U15" s="104"/>
      <c r="V15" s="104"/>
      <c r="W15" s="104"/>
      <c r="X15" s="104"/>
      <c r="Y15" s="104"/>
      <c r="Z15" s="105"/>
    </row>
    <row r="16" spans="1:27" ht="15.75" hidden="1" customHeight="1" x14ac:dyDescent="0.15">
      <c r="A16" s="81"/>
      <c r="B16" s="81"/>
      <c r="C16" s="100"/>
      <c r="D16" s="101"/>
      <c r="E16" s="106"/>
      <c r="F16" s="106"/>
      <c r="G16" s="106"/>
      <c r="H16" s="106"/>
      <c r="I16" s="103"/>
      <c r="J16" s="107"/>
      <c r="K16" s="107"/>
      <c r="L16" s="107"/>
      <c r="M16" s="107"/>
      <c r="N16" s="107"/>
      <c r="O16" s="107"/>
      <c r="P16" s="107"/>
      <c r="Q16" s="107"/>
      <c r="R16" s="107"/>
      <c r="S16" s="107"/>
      <c r="T16" s="107"/>
      <c r="U16" s="107"/>
      <c r="V16" s="107"/>
      <c r="W16" s="107"/>
      <c r="X16" s="107"/>
      <c r="Y16" s="107"/>
      <c r="Z16" s="105"/>
    </row>
    <row r="17" spans="1:26" ht="15.75" hidden="1" customHeight="1" x14ac:dyDescent="0.15">
      <c r="A17" s="81"/>
      <c r="B17" s="81"/>
      <c r="C17" s="100"/>
      <c r="D17" s="101"/>
      <c r="E17" s="106"/>
      <c r="F17" s="106"/>
      <c r="G17" s="106"/>
      <c r="H17" s="106"/>
      <c r="I17" s="103"/>
      <c r="J17" s="107"/>
      <c r="K17" s="107"/>
      <c r="L17" s="107"/>
      <c r="M17" s="107"/>
      <c r="N17" s="107"/>
      <c r="O17" s="107"/>
      <c r="P17" s="107"/>
      <c r="Q17" s="107"/>
      <c r="R17" s="107"/>
      <c r="S17" s="107"/>
      <c r="T17" s="107"/>
      <c r="U17" s="107"/>
      <c r="V17" s="107"/>
      <c r="W17" s="107"/>
      <c r="X17" s="107"/>
      <c r="Y17" s="107"/>
      <c r="Z17" s="105"/>
    </row>
    <row r="18" spans="1:26" ht="15.75" hidden="1" customHeight="1" x14ac:dyDescent="0.15">
      <c r="A18" s="81"/>
      <c r="B18" s="81"/>
      <c r="C18" s="100"/>
      <c r="D18" s="101"/>
      <c r="E18" s="106"/>
      <c r="F18" s="106"/>
      <c r="G18" s="106"/>
      <c r="H18" s="106"/>
      <c r="I18" s="103"/>
      <c r="J18" s="107"/>
      <c r="K18" s="107"/>
      <c r="L18" s="107"/>
      <c r="M18" s="107"/>
      <c r="N18" s="107"/>
      <c r="O18" s="107"/>
      <c r="P18" s="107"/>
      <c r="Q18" s="107"/>
      <c r="R18" s="107"/>
      <c r="S18" s="107"/>
      <c r="T18" s="107"/>
      <c r="U18" s="107"/>
      <c r="V18" s="107"/>
      <c r="W18" s="107"/>
      <c r="X18" s="107"/>
      <c r="Y18" s="107"/>
      <c r="Z18" s="105"/>
    </row>
    <row r="19" spans="1:26" ht="15.75" hidden="1" customHeight="1" x14ac:dyDescent="0.15">
      <c r="A19" s="81"/>
      <c r="B19" s="81"/>
      <c r="C19" s="100"/>
      <c r="D19" s="101"/>
      <c r="E19" s="106"/>
      <c r="F19" s="106"/>
      <c r="G19" s="106"/>
      <c r="H19" s="106"/>
      <c r="I19" s="103"/>
      <c r="J19" s="107"/>
      <c r="K19" s="107"/>
      <c r="L19" s="107"/>
      <c r="M19" s="107"/>
      <c r="N19" s="107"/>
      <c r="O19" s="107"/>
      <c r="P19" s="107"/>
      <c r="Q19" s="107"/>
      <c r="R19" s="107"/>
      <c r="S19" s="107"/>
      <c r="T19" s="107"/>
      <c r="U19" s="107"/>
      <c r="V19" s="107"/>
      <c r="W19" s="107"/>
      <c r="X19" s="107"/>
      <c r="Y19" s="107"/>
      <c r="Z19" s="105"/>
    </row>
    <row r="20" spans="1:26" ht="20.100000000000001" customHeight="1" x14ac:dyDescent="0.15">
      <c r="A20" s="81">
        <f>IFERROR(IF(TRIM($I20)="",1001,0),3)</f>
        <v>1001</v>
      </c>
      <c r="B20" s="81"/>
      <c r="C20" s="100"/>
      <c r="D20" s="101">
        <v>1</v>
      </c>
      <c r="E20" s="76" t="s">
        <v>11</v>
      </c>
      <c r="I20" s="49"/>
      <c r="J20" s="50"/>
      <c r="K20" s="50"/>
      <c r="L20" s="50"/>
      <c r="M20" s="50"/>
      <c r="N20" s="106"/>
      <c r="O20" s="106"/>
      <c r="P20" s="106"/>
      <c r="Q20" s="106"/>
      <c r="R20" s="106"/>
      <c r="S20" s="106"/>
      <c r="T20" s="106"/>
      <c r="U20" s="106"/>
      <c r="V20" s="106"/>
      <c r="W20" s="106"/>
      <c r="X20" s="106"/>
      <c r="Y20" s="106"/>
      <c r="Z20" s="105"/>
    </row>
    <row r="21" spans="1:26" ht="20.100000000000001" customHeight="1" x14ac:dyDescent="0.15">
      <c r="A21" s="81"/>
      <c r="B21" s="81"/>
      <c r="C21" s="100"/>
      <c r="D21" s="101"/>
      <c r="E21" s="106"/>
      <c r="F21" s="106"/>
      <c r="G21" s="106"/>
      <c r="H21" s="106"/>
      <c r="I21" s="103"/>
      <c r="J21" s="108" t="s">
        <v>58</v>
      </c>
      <c r="K21" s="107"/>
      <c r="L21" s="107"/>
      <c r="M21" s="107"/>
      <c r="N21" s="107"/>
      <c r="O21" s="107"/>
      <c r="P21" s="107"/>
      <c r="Q21" s="107"/>
      <c r="R21" s="107"/>
      <c r="S21" s="107"/>
      <c r="T21" s="107"/>
      <c r="U21" s="107"/>
      <c r="V21" s="107"/>
      <c r="W21" s="107"/>
      <c r="X21" s="107"/>
      <c r="Y21" s="107"/>
      <c r="Z21" s="105"/>
    </row>
    <row r="22" spans="1:26" ht="20.100000000000001" customHeight="1" x14ac:dyDescent="0.15">
      <c r="A22" s="81">
        <f>IFERROR(IF(AND(TRIM($I22)&lt;&gt;"", OR(ISERROR(FIND("@"&amp;LEFT($I22,3)&amp;"@", 都道府県3))=FALSE, ISERROR(FIND("@"&amp;LEFT($I22,4)&amp;"@",都道府県4))=FALSE))=FALSE,1001,0),3)</f>
        <v>1001</v>
      </c>
      <c r="B22" s="81"/>
      <c r="C22" s="100"/>
      <c r="D22" s="101">
        <v>2</v>
      </c>
      <c r="E22" s="76" t="s">
        <v>12</v>
      </c>
      <c r="I22" s="51"/>
      <c r="J22" s="51"/>
      <c r="K22" s="51"/>
      <c r="L22" s="51"/>
      <c r="M22" s="51"/>
      <c r="N22" s="51"/>
      <c r="O22" s="51"/>
      <c r="P22" s="51"/>
      <c r="Q22" s="52"/>
      <c r="R22" s="51"/>
      <c r="S22" s="51"/>
      <c r="T22" s="51"/>
      <c r="U22" s="51"/>
      <c r="V22" s="51"/>
      <c r="W22" s="51"/>
      <c r="X22" s="51"/>
      <c r="Y22" s="51"/>
      <c r="Z22" s="105"/>
    </row>
    <row r="23" spans="1:26" ht="20.100000000000001" customHeight="1" x14ac:dyDescent="0.15">
      <c r="A23" s="81"/>
      <c r="B23" s="81"/>
      <c r="C23" s="100"/>
      <c r="D23" s="101"/>
      <c r="E23" s="106"/>
      <c r="F23" s="106"/>
      <c r="G23" s="106"/>
      <c r="H23" s="106"/>
      <c r="I23" s="103"/>
      <c r="J23" s="108" t="s">
        <v>13</v>
      </c>
      <c r="K23" s="107"/>
      <c r="L23" s="107"/>
      <c r="M23" s="107"/>
      <c r="N23" s="107"/>
      <c r="O23" s="107"/>
      <c r="P23" s="107"/>
      <c r="Q23" s="107"/>
      <c r="R23" s="107"/>
      <c r="S23" s="107"/>
      <c r="T23" s="107"/>
      <c r="U23" s="107"/>
      <c r="V23" s="107"/>
      <c r="W23" s="107"/>
      <c r="X23" s="107"/>
      <c r="Y23" s="107"/>
      <c r="Z23" s="105"/>
    </row>
    <row r="24" spans="1:26" ht="20.100000000000001" customHeight="1" x14ac:dyDescent="0.15">
      <c r="A24" s="81">
        <f>IFERROR(IF(TRIM($I24)="",1001,0),3)</f>
        <v>1001</v>
      </c>
      <c r="B24" s="81"/>
      <c r="C24" s="100"/>
      <c r="D24" s="101">
        <v>3</v>
      </c>
      <c r="E24" s="76" t="s">
        <v>14</v>
      </c>
      <c r="I24" s="47"/>
      <c r="J24" s="47"/>
      <c r="K24" s="47"/>
      <c r="L24" s="47"/>
      <c r="M24" s="47"/>
      <c r="N24" s="47"/>
      <c r="O24" s="47"/>
      <c r="P24" s="47"/>
      <c r="Q24" s="48"/>
      <c r="R24" s="47"/>
      <c r="S24" s="47"/>
      <c r="T24" s="47"/>
      <c r="U24" s="47"/>
      <c r="V24" s="47"/>
      <c r="W24" s="47"/>
      <c r="X24" s="47"/>
      <c r="Y24" s="47"/>
      <c r="Z24" s="105"/>
    </row>
    <row r="25" spans="1:26" ht="20.100000000000001" customHeight="1" x14ac:dyDescent="0.15">
      <c r="A25" s="81"/>
      <c r="B25" s="81"/>
      <c r="C25" s="109"/>
      <c r="D25" s="106"/>
      <c r="E25" s="106"/>
      <c r="F25" s="106"/>
      <c r="G25" s="106"/>
      <c r="H25" s="106"/>
      <c r="I25" s="103"/>
      <c r="J25" s="108" t="s">
        <v>53</v>
      </c>
      <c r="K25" s="107"/>
      <c r="L25" s="107"/>
      <c r="M25" s="107"/>
      <c r="N25" s="107"/>
      <c r="O25" s="107"/>
      <c r="P25" s="107"/>
      <c r="Q25" s="107"/>
      <c r="R25" s="107"/>
      <c r="S25" s="107"/>
      <c r="T25" s="107"/>
      <c r="U25" s="107"/>
      <c r="V25" s="107"/>
      <c r="W25" s="107"/>
      <c r="X25" s="107"/>
      <c r="Y25" s="107"/>
      <c r="Z25" s="105"/>
    </row>
    <row r="26" spans="1:26" ht="20.100000000000001" customHeight="1" x14ac:dyDescent="0.15">
      <c r="A26" s="81">
        <f>IFERROR(IF(TRIM($I26)="",1001,0),3)</f>
        <v>1001</v>
      </c>
      <c r="B26" s="81"/>
      <c r="C26" s="100"/>
      <c r="D26" s="101">
        <v>4</v>
      </c>
      <c r="E26" s="76" t="s">
        <v>15</v>
      </c>
      <c r="I26" s="47"/>
      <c r="J26" s="47"/>
      <c r="K26" s="47"/>
      <c r="L26" s="47"/>
      <c r="M26" s="47"/>
      <c r="N26" s="47"/>
      <c r="O26" s="47"/>
      <c r="P26" s="47"/>
      <c r="Q26" s="48"/>
      <c r="R26" s="47"/>
      <c r="S26" s="47"/>
      <c r="T26" s="47"/>
      <c r="U26" s="47"/>
      <c r="V26" s="47"/>
      <c r="W26" s="47"/>
      <c r="X26" s="47"/>
      <c r="Y26" s="47"/>
      <c r="Z26" s="105"/>
    </row>
    <row r="27" spans="1:26" ht="20.100000000000001" customHeight="1" x14ac:dyDescent="0.15">
      <c r="A27" s="81"/>
      <c r="B27" s="81"/>
      <c r="C27" s="109"/>
      <c r="D27" s="106"/>
      <c r="E27" s="106"/>
      <c r="F27" s="106"/>
      <c r="G27" s="106"/>
      <c r="H27" s="106"/>
      <c r="I27" s="103"/>
      <c r="J27" s="108" t="s">
        <v>54</v>
      </c>
      <c r="K27" s="107"/>
      <c r="L27" s="107"/>
      <c r="M27" s="107"/>
      <c r="N27" s="107"/>
      <c r="O27" s="107"/>
      <c r="P27" s="107"/>
      <c r="Q27" s="110"/>
      <c r="R27" s="107"/>
      <c r="S27" s="107"/>
      <c r="T27" s="107"/>
      <c r="U27" s="107"/>
      <c r="V27" s="107"/>
      <c r="W27" s="107"/>
      <c r="X27" s="107"/>
      <c r="Y27" s="107"/>
      <c r="Z27" s="111"/>
    </row>
    <row r="28" spans="1:26" ht="20.100000000000001" customHeight="1" x14ac:dyDescent="0.15">
      <c r="A28" s="81">
        <f>IFERROR(IF(TRIM($I28)="",1001,0),3)</f>
        <v>1001</v>
      </c>
      <c r="B28" s="81"/>
      <c r="C28" s="100"/>
      <c r="D28" s="101">
        <v>5</v>
      </c>
      <c r="E28" s="76" t="s">
        <v>16</v>
      </c>
      <c r="I28" s="47"/>
      <c r="J28" s="47"/>
      <c r="K28" s="47"/>
      <c r="L28" s="47"/>
      <c r="M28" s="47"/>
      <c r="N28" s="47"/>
      <c r="O28" s="47"/>
      <c r="P28" s="47"/>
      <c r="Q28" s="47"/>
      <c r="R28" s="47"/>
      <c r="S28" s="47"/>
      <c r="T28" s="47"/>
      <c r="U28" s="47"/>
      <c r="V28" s="47"/>
      <c r="W28" s="47"/>
      <c r="X28" s="47"/>
      <c r="Y28" s="47"/>
      <c r="Z28" s="105"/>
    </row>
    <row r="29" spans="1:26" ht="20.100000000000001" customHeight="1" x14ac:dyDescent="0.15">
      <c r="A29" s="81"/>
      <c r="B29" s="81"/>
      <c r="C29" s="109"/>
      <c r="D29" s="106"/>
      <c r="E29" s="106"/>
      <c r="F29" s="106"/>
      <c r="G29" s="106"/>
      <c r="H29" s="106"/>
      <c r="I29" s="103"/>
      <c r="J29" s="108" t="s">
        <v>17</v>
      </c>
      <c r="K29" s="107"/>
      <c r="L29" s="107"/>
      <c r="M29" s="107"/>
      <c r="N29" s="107"/>
      <c r="O29" s="107"/>
      <c r="P29" s="107"/>
      <c r="Q29" s="107"/>
      <c r="R29" s="107"/>
      <c r="S29" s="107"/>
      <c r="T29" s="107"/>
      <c r="U29" s="107"/>
      <c r="V29" s="107"/>
      <c r="W29" s="107"/>
      <c r="X29" s="107"/>
      <c r="Y29" s="107"/>
      <c r="Z29" s="111"/>
    </row>
    <row r="30" spans="1:26" ht="20.100000000000001" customHeight="1" x14ac:dyDescent="0.15">
      <c r="A30" s="81">
        <f>IFERROR(IF(OR(TRIM($I30)="", NOT(OR(IFERROR(SEARCH(" ",$I30),0)&gt;0, IFERROR(SEARCH("　",$I30),0)&gt;0))),1001,0),3)</f>
        <v>1001</v>
      </c>
      <c r="B30" s="81"/>
      <c r="C30" s="100"/>
      <c r="D30" s="101">
        <v>6</v>
      </c>
      <c r="E30" s="76" t="s">
        <v>18</v>
      </c>
      <c r="I30" s="47"/>
      <c r="J30" s="47"/>
      <c r="K30" s="47"/>
      <c r="L30" s="47"/>
      <c r="M30" s="47"/>
      <c r="N30" s="47"/>
      <c r="O30" s="47"/>
      <c r="P30" s="47"/>
      <c r="Q30" s="47"/>
      <c r="R30" s="47"/>
      <c r="S30" s="47"/>
      <c r="T30" s="47"/>
      <c r="U30" s="47"/>
      <c r="V30" s="47"/>
      <c r="W30" s="47"/>
      <c r="X30" s="47"/>
      <c r="Y30" s="47"/>
      <c r="Z30" s="105"/>
    </row>
    <row r="31" spans="1:26" ht="20.100000000000001" customHeight="1" x14ac:dyDescent="0.15">
      <c r="A31" s="81"/>
      <c r="B31" s="81"/>
      <c r="C31" s="109"/>
      <c r="D31" s="106"/>
      <c r="E31" s="106"/>
      <c r="F31" s="106"/>
      <c r="G31" s="106"/>
      <c r="H31" s="106"/>
      <c r="I31" s="112"/>
      <c r="J31" s="108" t="s">
        <v>19</v>
      </c>
      <c r="K31" s="108"/>
      <c r="L31" s="108"/>
      <c r="M31" s="108"/>
      <c r="N31" s="108"/>
      <c r="O31" s="108"/>
      <c r="P31" s="108"/>
      <c r="Q31" s="108"/>
      <c r="R31" s="108"/>
      <c r="S31" s="108"/>
      <c r="T31" s="108"/>
      <c r="U31" s="108"/>
      <c r="V31" s="108"/>
      <c r="W31" s="108"/>
      <c r="X31" s="108"/>
      <c r="Y31" s="108"/>
      <c r="Z31" s="111"/>
    </row>
    <row r="32" spans="1:26" ht="20.100000000000001" customHeight="1" x14ac:dyDescent="0.15">
      <c r="A32" s="81">
        <f>IFERROR(IF(OR(TRIM($I32)="", NOT(OR(IFERROR(SEARCH(" ",$I32),0)&gt;0, IFERROR(SEARCH("　",$I32),0)&gt;0))),1001,0),3)</f>
        <v>1001</v>
      </c>
      <c r="B32" s="81"/>
      <c r="C32" s="100"/>
      <c r="D32" s="101">
        <v>7</v>
      </c>
      <c r="E32" s="76" t="s">
        <v>20</v>
      </c>
      <c r="I32" s="47"/>
      <c r="J32" s="47"/>
      <c r="K32" s="47"/>
      <c r="L32" s="47"/>
      <c r="M32" s="47"/>
      <c r="N32" s="47"/>
      <c r="O32" s="47"/>
      <c r="P32" s="47"/>
      <c r="Q32" s="47"/>
      <c r="R32" s="47"/>
      <c r="S32" s="47"/>
      <c r="T32" s="47"/>
      <c r="U32" s="47"/>
      <c r="V32" s="47"/>
      <c r="W32" s="47"/>
      <c r="X32" s="47"/>
      <c r="Y32" s="47"/>
      <c r="Z32" s="105"/>
    </row>
    <row r="33" spans="1:27" ht="20.100000000000001" customHeight="1" x14ac:dyDescent="0.15">
      <c r="A33" s="81"/>
      <c r="B33" s="81"/>
      <c r="C33" s="109"/>
      <c r="D33" s="106"/>
      <c r="E33" s="106"/>
      <c r="F33" s="106"/>
      <c r="G33" s="106"/>
      <c r="H33" s="106"/>
      <c r="I33" s="112"/>
      <c r="J33" s="108" t="s">
        <v>21</v>
      </c>
      <c r="K33" s="108"/>
      <c r="L33" s="108"/>
      <c r="M33" s="108"/>
      <c r="N33" s="108"/>
      <c r="O33" s="108"/>
      <c r="P33" s="108"/>
      <c r="Q33" s="108"/>
      <c r="R33" s="108"/>
      <c r="S33" s="108"/>
      <c r="T33" s="108"/>
      <c r="U33" s="108"/>
      <c r="V33" s="108"/>
      <c r="W33" s="108"/>
      <c r="X33" s="108"/>
      <c r="Y33" s="108"/>
      <c r="Z33" s="105"/>
    </row>
    <row r="34" spans="1:27" ht="20.100000000000001" customHeight="1" x14ac:dyDescent="0.15">
      <c r="A34" s="81">
        <f>IFERROR(IF(NOT(AND(TRIM($I34)&lt;&gt;"",ISNUMBER(VALUE(SUBSTITUTE($I34,"-",""))), IFERROR(SEARCH("-",$I34),0)&gt;0)),1001,0),3)</f>
        <v>1001</v>
      </c>
      <c r="B34" s="81"/>
      <c r="C34" s="100"/>
      <c r="D34" s="101">
        <v>8</v>
      </c>
      <c r="E34" s="76" t="s">
        <v>22</v>
      </c>
      <c r="I34" s="47"/>
      <c r="J34" s="47"/>
      <c r="K34" s="47"/>
      <c r="L34" s="47"/>
      <c r="M34" s="47"/>
      <c r="O34" s="113" t="s">
        <v>23</v>
      </c>
      <c r="P34" s="1"/>
      <c r="Q34" s="76" t="s">
        <v>24</v>
      </c>
      <c r="Y34" s="107"/>
      <c r="Z34" s="105"/>
    </row>
    <row r="35" spans="1:27" ht="20.100000000000001" customHeight="1" x14ac:dyDescent="0.15">
      <c r="A35" s="81"/>
      <c r="B35" s="81"/>
      <c r="C35" s="109"/>
      <c r="D35" s="106"/>
      <c r="E35" s="106"/>
      <c r="F35" s="106"/>
      <c r="G35" s="106"/>
      <c r="H35" s="106"/>
      <c r="I35" s="103"/>
      <c r="J35" s="108" t="s">
        <v>25</v>
      </c>
      <c r="K35" s="107"/>
      <c r="L35" s="107"/>
      <c r="M35" s="107"/>
      <c r="N35" s="107"/>
      <c r="O35" s="107"/>
      <c r="P35" s="107"/>
      <c r="Q35" s="107"/>
      <c r="R35" s="107"/>
      <c r="S35" s="107"/>
      <c r="T35" s="107"/>
      <c r="U35" s="107"/>
      <c r="V35" s="107"/>
      <c r="W35" s="107"/>
      <c r="X35" s="107"/>
      <c r="Y35" s="107"/>
      <c r="Z35" s="105"/>
    </row>
    <row r="36" spans="1:27" ht="20.100000000000001" customHeight="1" x14ac:dyDescent="0.15">
      <c r="A36" s="81">
        <f>IFERROR(IF(AND(TRIM($I36)&lt;&gt;"", NOT(AND(ISNUMBER(VALUE(SUBSTITUTE($I36,"-",""))), IFERROR(SEARCH("-",$I36),0)&gt;0))),1001,0),3)</f>
        <v>0</v>
      </c>
      <c r="B36" s="81"/>
      <c r="C36" s="100"/>
      <c r="D36" s="101">
        <v>9</v>
      </c>
      <c r="E36" s="76" t="s">
        <v>188</v>
      </c>
      <c r="I36" s="47"/>
      <c r="J36" s="47"/>
      <c r="K36" s="47"/>
      <c r="L36" s="47"/>
      <c r="M36" s="47"/>
      <c r="N36" s="107"/>
      <c r="O36" s="107"/>
      <c r="P36" s="107"/>
      <c r="Q36" s="107"/>
      <c r="R36" s="107"/>
      <c r="S36" s="107"/>
      <c r="T36" s="107"/>
      <c r="U36" s="107"/>
      <c r="V36" s="107"/>
      <c r="W36" s="107"/>
      <c r="X36" s="107"/>
      <c r="Y36" s="107"/>
      <c r="Z36" s="105"/>
    </row>
    <row r="37" spans="1:27" ht="20.100000000000001" customHeight="1" x14ac:dyDescent="0.15">
      <c r="A37" s="81"/>
      <c r="B37" s="81"/>
      <c r="C37" s="109"/>
      <c r="D37" s="106"/>
      <c r="E37" s="106"/>
      <c r="F37" s="106"/>
      <c r="G37" s="106"/>
      <c r="H37" s="106"/>
      <c r="I37" s="103"/>
      <c r="J37" s="114" t="s">
        <v>191</v>
      </c>
      <c r="K37" s="115"/>
      <c r="L37" s="115"/>
      <c r="M37" s="115"/>
      <c r="N37" s="115"/>
      <c r="O37" s="115"/>
      <c r="P37" s="115"/>
      <c r="Q37" s="115"/>
      <c r="R37" s="115"/>
      <c r="S37" s="115"/>
      <c r="T37" s="115"/>
      <c r="U37" s="115"/>
      <c r="V37" s="115"/>
      <c r="W37" s="115"/>
      <c r="X37" s="115"/>
      <c r="Y37" s="115"/>
      <c r="Z37" s="105"/>
    </row>
    <row r="38" spans="1:27" ht="20.100000000000001" customHeight="1" x14ac:dyDescent="0.15">
      <c r="A38" s="81">
        <f>IFERROR(IF(NOT(AND(TRIM($I38)&lt;&gt;"",ISNUMBER(VALUE(SUBSTITUTE($I38,"-",""))), IFERROR(SEARCH("-",$I38),0)&gt;0)),1001,0),3)</f>
        <v>1001</v>
      </c>
      <c r="B38" s="81"/>
      <c r="C38" s="100"/>
      <c r="D38" s="101">
        <v>10</v>
      </c>
      <c r="E38" s="76" t="s">
        <v>26</v>
      </c>
      <c r="I38" s="47"/>
      <c r="J38" s="47"/>
      <c r="K38" s="47"/>
      <c r="L38" s="47"/>
      <c r="M38" s="47"/>
      <c r="N38" s="107"/>
      <c r="O38" s="107"/>
      <c r="P38" s="107"/>
      <c r="Q38" s="107"/>
      <c r="R38" s="107"/>
      <c r="S38" s="107"/>
      <c r="T38" s="107"/>
      <c r="U38" s="107"/>
      <c r="V38" s="107"/>
      <c r="W38" s="107"/>
      <c r="X38" s="107"/>
      <c r="Y38" s="107"/>
      <c r="Z38" s="105"/>
    </row>
    <row r="39" spans="1:27" ht="30" customHeight="1" x14ac:dyDescent="0.15">
      <c r="A39" s="81"/>
      <c r="B39" s="81"/>
      <c r="C39" s="109"/>
      <c r="D39" s="106"/>
      <c r="E39" s="106"/>
      <c r="F39" s="106"/>
      <c r="G39" s="106"/>
      <c r="H39" s="106"/>
      <c r="I39" s="103"/>
      <c r="J39" s="114" t="s">
        <v>189</v>
      </c>
      <c r="K39" s="114"/>
      <c r="L39" s="114"/>
      <c r="M39" s="114"/>
      <c r="N39" s="114"/>
      <c r="O39" s="114"/>
      <c r="P39" s="114"/>
      <c r="Q39" s="114"/>
      <c r="R39" s="114"/>
      <c r="S39" s="114"/>
      <c r="T39" s="114"/>
      <c r="U39" s="114"/>
      <c r="V39" s="114"/>
      <c r="W39" s="114"/>
      <c r="X39" s="114"/>
      <c r="Y39" s="114"/>
      <c r="Z39" s="105"/>
    </row>
    <row r="40" spans="1:27" ht="20.100000000000001" customHeight="1" x14ac:dyDescent="0.15">
      <c r="A40" s="81">
        <f>IFERROR(IF(NOT(IFERROR(SEARCH("@",$I40),0)&gt;0),1001,0),3)</f>
        <v>1001</v>
      </c>
      <c r="B40" s="81"/>
      <c r="C40" s="109"/>
      <c r="D40" s="101">
        <v>11</v>
      </c>
      <c r="E40" s="76" t="s">
        <v>27</v>
      </c>
      <c r="I40" s="47"/>
      <c r="J40" s="47"/>
      <c r="K40" s="47"/>
      <c r="L40" s="47"/>
      <c r="M40" s="47"/>
      <c r="N40" s="47"/>
      <c r="O40" s="47"/>
      <c r="P40" s="47"/>
      <c r="Q40" s="47"/>
      <c r="R40" s="47"/>
      <c r="S40" s="47"/>
      <c r="T40" s="47"/>
      <c r="U40" s="47"/>
      <c r="V40" s="47"/>
      <c r="W40" s="47"/>
      <c r="X40" s="47"/>
      <c r="Y40" s="47"/>
      <c r="Z40" s="105"/>
    </row>
    <row r="41" spans="1:27" ht="30" customHeight="1" x14ac:dyDescent="0.15">
      <c r="A41" s="81"/>
      <c r="B41" s="81"/>
      <c r="C41" s="109"/>
      <c r="D41" s="101"/>
      <c r="I41" s="103"/>
      <c r="J41" s="116" t="s">
        <v>193</v>
      </c>
      <c r="K41" s="116"/>
      <c r="L41" s="116"/>
      <c r="M41" s="116"/>
      <c r="N41" s="116"/>
      <c r="O41" s="116"/>
      <c r="P41" s="116"/>
      <c r="Q41" s="116"/>
      <c r="R41" s="116"/>
      <c r="S41" s="116"/>
      <c r="T41" s="116"/>
      <c r="U41" s="116"/>
      <c r="V41" s="116"/>
      <c r="W41" s="116"/>
      <c r="X41" s="116"/>
      <c r="Y41" s="116"/>
      <c r="Z41" s="106"/>
      <c r="AA41" s="117"/>
    </row>
    <row r="42" spans="1:27" ht="20.100000000000001" customHeight="1" x14ac:dyDescent="0.15">
      <c r="A42" s="81">
        <f>IFERROR(IF(AND($I42&lt;&gt;"一致する", $I42&lt;&gt;"一致しない"),1001,0),3)</f>
        <v>0</v>
      </c>
      <c r="B42" s="81"/>
      <c r="C42" s="100"/>
      <c r="D42" s="101">
        <v>12</v>
      </c>
      <c r="E42" s="76" t="s">
        <v>28</v>
      </c>
      <c r="I42" s="47" t="s">
        <v>29</v>
      </c>
      <c r="J42" s="47"/>
      <c r="K42" s="47"/>
      <c r="L42" s="47"/>
      <c r="M42" s="47"/>
      <c r="N42" s="106"/>
      <c r="O42" s="106"/>
      <c r="P42" s="106"/>
      <c r="Q42" s="106"/>
      <c r="R42" s="106"/>
      <c r="S42" s="106"/>
      <c r="T42" s="106"/>
      <c r="U42" s="106"/>
      <c r="V42" s="106"/>
      <c r="W42" s="106"/>
      <c r="X42" s="106"/>
      <c r="Y42" s="106"/>
      <c r="Z42" s="105"/>
      <c r="AA42" s="106"/>
    </row>
    <row r="43" spans="1:27" ht="20.100000000000001" customHeight="1" x14ac:dyDescent="0.15">
      <c r="A43" s="81"/>
      <c r="B43" s="81"/>
      <c r="C43" s="109"/>
      <c r="D43" s="106"/>
      <c r="E43" s="106"/>
      <c r="F43" s="106"/>
      <c r="G43" s="106"/>
      <c r="H43" s="106"/>
      <c r="I43" s="112"/>
      <c r="J43" s="118" t="s">
        <v>51</v>
      </c>
      <c r="K43" s="108"/>
      <c r="L43" s="108"/>
      <c r="M43" s="108"/>
      <c r="N43" s="108"/>
      <c r="O43" s="108"/>
      <c r="P43" s="108"/>
      <c r="Q43" s="108"/>
      <c r="R43" s="108"/>
      <c r="S43" s="108"/>
      <c r="T43" s="108"/>
      <c r="U43" s="108"/>
      <c r="V43" s="108"/>
      <c r="W43" s="108"/>
      <c r="X43" s="108"/>
      <c r="Y43" s="108"/>
      <c r="Z43" s="119"/>
      <c r="AA43" s="106"/>
    </row>
    <row r="44" spans="1:27" ht="20.100000000000001" customHeight="1" x14ac:dyDescent="0.15">
      <c r="A44" s="81"/>
      <c r="B44" s="81"/>
      <c r="C44" s="120"/>
      <c r="D44" s="121"/>
      <c r="E44" s="121"/>
      <c r="F44" s="121"/>
      <c r="G44" s="121"/>
      <c r="H44" s="121"/>
      <c r="I44" s="122"/>
      <c r="J44" s="123"/>
      <c r="K44" s="124"/>
      <c r="L44" s="123"/>
      <c r="M44" s="123"/>
      <c r="N44" s="123"/>
      <c r="O44" s="123"/>
      <c r="P44" s="123"/>
      <c r="Q44" s="123"/>
      <c r="R44" s="123"/>
      <c r="S44" s="123"/>
      <c r="T44" s="123"/>
      <c r="U44" s="123"/>
      <c r="V44" s="123"/>
      <c r="W44" s="123"/>
      <c r="X44" s="123"/>
      <c r="Y44" s="123"/>
      <c r="Z44" s="125"/>
    </row>
    <row r="45" spans="1:27" ht="15.75" hidden="1" customHeight="1" x14ac:dyDescent="0.15">
      <c r="A45" s="81"/>
      <c r="B45" s="81"/>
      <c r="C45" s="106"/>
      <c r="D45" s="106"/>
      <c r="E45" s="106"/>
      <c r="F45" s="106"/>
      <c r="G45" s="106"/>
      <c r="H45" s="106"/>
      <c r="I45" s="126"/>
      <c r="J45" s="106"/>
      <c r="K45" s="106"/>
      <c r="L45" s="106"/>
      <c r="M45" s="106"/>
      <c r="N45" s="106"/>
      <c r="O45" s="106"/>
      <c r="P45" s="106"/>
      <c r="Q45" s="106"/>
      <c r="R45" s="106"/>
      <c r="S45" s="106"/>
      <c r="T45" s="106"/>
      <c r="U45" s="106"/>
      <c r="V45" s="106"/>
      <c r="W45" s="106"/>
      <c r="X45" s="106"/>
      <c r="Y45" s="106"/>
      <c r="Z45" s="106"/>
    </row>
    <row r="46" spans="1:27" ht="15.75" hidden="1" customHeight="1" x14ac:dyDescent="0.15">
      <c r="A46" s="81"/>
      <c r="B46" s="81"/>
      <c r="C46" s="106"/>
      <c r="D46" s="106"/>
      <c r="E46" s="106"/>
      <c r="F46" s="106"/>
      <c r="G46" s="106"/>
      <c r="H46" s="106"/>
      <c r="I46" s="126"/>
      <c r="J46" s="106"/>
      <c r="K46" s="106"/>
      <c r="L46" s="106"/>
      <c r="M46" s="106"/>
      <c r="N46" s="106"/>
      <c r="O46" s="106"/>
      <c r="P46" s="106"/>
      <c r="Q46" s="106"/>
      <c r="R46" s="106"/>
      <c r="S46" s="106"/>
      <c r="T46" s="106"/>
      <c r="U46" s="106"/>
      <c r="V46" s="106"/>
      <c r="W46" s="106"/>
      <c r="X46" s="106"/>
      <c r="Y46" s="106"/>
      <c r="Z46" s="106"/>
    </row>
    <row r="47" spans="1:27" ht="15.75" hidden="1" customHeight="1" x14ac:dyDescent="0.15">
      <c r="A47" s="81"/>
      <c r="B47" s="81"/>
      <c r="C47" s="106"/>
      <c r="D47" s="106"/>
      <c r="E47" s="106"/>
      <c r="F47" s="106"/>
      <c r="G47" s="106"/>
      <c r="H47" s="106"/>
      <c r="I47" s="126"/>
      <c r="J47" s="106"/>
      <c r="K47" s="106"/>
      <c r="L47" s="106"/>
      <c r="M47" s="106"/>
      <c r="N47" s="106"/>
      <c r="O47" s="106"/>
      <c r="P47" s="106"/>
      <c r="Q47" s="106"/>
      <c r="R47" s="106"/>
      <c r="S47" s="106"/>
      <c r="T47" s="106"/>
      <c r="U47" s="106"/>
      <c r="V47" s="106"/>
      <c r="W47" s="106"/>
      <c r="X47" s="106"/>
      <c r="Y47" s="106"/>
      <c r="Z47" s="106"/>
    </row>
    <row r="48" spans="1:27" ht="15.75" hidden="1" customHeight="1" x14ac:dyDescent="0.15">
      <c r="A48" s="81"/>
      <c r="B48" s="81"/>
      <c r="C48" s="106"/>
      <c r="D48" s="106"/>
      <c r="E48" s="106"/>
      <c r="F48" s="106"/>
      <c r="G48" s="106"/>
      <c r="H48" s="106"/>
      <c r="I48" s="126"/>
      <c r="J48" s="106"/>
      <c r="K48" s="106"/>
      <c r="L48" s="106"/>
      <c r="M48" s="106"/>
      <c r="N48" s="106"/>
      <c r="O48" s="106"/>
      <c r="P48" s="106"/>
      <c r="Q48" s="106"/>
      <c r="R48" s="106"/>
      <c r="S48" s="106"/>
      <c r="T48" s="106"/>
      <c r="U48" s="106"/>
      <c r="V48" s="106"/>
      <c r="W48" s="106"/>
      <c r="X48" s="106"/>
      <c r="Y48" s="106"/>
      <c r="Z48" s="106"/>
    </row>
    <row r="49" spans="1:26" ht="15.75" hidden="1" customHeight="1" x14ac:dyDescent="0.15">
      <c r="A49" s="81"/>
      <c r="B49" s="81"/>
      <c r="C49" s="106"/>
      <c r="D49" s="106"/>
      <c r="E49" s="106"/>
      <c r="F49" s="106"/>
      <c r="G49" s="106"/>
      <c r="H49" s="106"/>
      <c r="I49" s="126"/>
      <c r="J49" s="106"/>
      <c r="K49" s="106"/>
      <c r="L49" s="106"/>
      <c r="M49" s="106"/>
      <c r="N49" s="106"/>
      <c r="O49" s="106"/>
      <c r="P49" s="106"/>
      <c r="Q49" s="106"/>
      <c r="R49" s="106"/>
      <c r="S49" s="106"/>
      <c r="T49" s="106"/>
      <c r="U49" s="106"/>
      <c r="V49" s="106"/>
      <c r="W49" s="106"/>
      <c r="X49" s="106"/>
      <c r="Y49" s="106"/>
      <c r="Z49" s="106"/>
    </row>
    <row r="50" spans="1:26" ht="15.75" hidden="1" customHeight="1" x14ac:dyDescent="0.15">
      <c r="A50" s="81"/>
      <c r="B50" s="81"/>
      <c r="C50" s="106"/>
      <c r="D50" s="106"/>
      <c r="E50" s="106"/>
      <c r="F50" s="106"/>
      <c r="G50" s="106"/>
      <c r="H50" s="106"/>
      <c r="I50" s="126"/>
      <c r="J50" s="106"/>
      <c r="K50" s="106"/>
      <c r="L50" s="106"/>
      <c r="M50" s="106"/>
      <c r="N50" s="106"/>
      <c r="O50" s="106"/>
      <c r="P50" s="106"/>
      <c r="Q50" s="106"/>
      <c r="R50" s="106"/>
      <c r="S50" s="106"/>
      <c r="T50" s="106"/>
      <c r="U50" s="106"/>
      <c r="V50" s="106"/>
      <c r="W50" s="106"/>
      <c r="X50" s="106"/>
      <c r="Y50" s="106"/>
      <c r="Z50" s="106"/>
    </row>
    <row r="51" spans="1:26" ht="15.75" hidden="1" customHeight="1" x14ac:dyDescent="0.15">
      <c r="A51" s="81"/>
      <c r="B51" s="81"/>
      <c r="C51" s="106"/>
      <c r="D51" s="106"/>
      <c r="E51" s="106"/>
      <c r="F51" s="106"/>
      <c r="G51" s="106"/>
      <c r="H51" s="106"/>
      <c r="I51" s="126"/>
      <c r="J51" s="106"/>
      <c r="K51" s="106"/>
      <c r="L51" s="106"/>
      <c r="M51" s="106"/>
      <c r="N51" s="106"/>
      <c r="O51" s="106"/>
      <c r="P51" s="106"/>
      <c r="Q51" s="106"/>
      <c r="R51" s="106"/>
      <c r="S51" s="106"/>
      <c r="T51" s="106"/>
      <c r="U51" s="106"/>
      <c r="V51" s="106"/>
      <c r="W51" s="106"/>
      <c r="X51" s="106"/>
      <c r="Y51" s="106"/>
      <c r="Z51" s="106"/>
    </row>
    <row r="52" spans="1:26" ht="15.75" hidden="1" customHeight="1" x14ac:dyDescent="0.15">
      <c r="A52" s="81"/>
      <c r="B52" s="81"/>
      <c r="C52" s="106"/>
      <c r="D52" s="106"/>
      <c r="E52" s="106"/>
      <c r="F52" s="106"/>
      <c r="G52" s="106"/>
      <c r="H52" s="106"/>
      <c r="I52" s="126"/>
      <c r="J52" s="106"/>
      <c r="K52" s="106"/>
      <c r="L52" s="106"/>
      <c r="M52" s="106"/>
      <c r="N52" s="106"/>
      <c r="O52" s="106"/>
      <c r="P52" s="106"/>
      <c r="Q52" s="106"/>
      <c r="R52" s="106"/>
      <c r="S52" s="106"/>
      <c r="T52" s="106"/>
      <c r="U52" s="106"/>
      <c r="V52" s="106"/>
      <c r="W52" s="106"/>
      <c r="X52" s="106"/>
      <c r="Y52" s="106"/>
      <c r="Z52" s="106"/>
    </row>
    <row r="53" spans="1:26" ht="15.75" hidden="1" customHeight="1" x14ac:dyDescent="0.15">
      <c r="A53" s="81"/>
      <c r="B53" s="81"/>
      <c r="C53" s="106"/>
      <c r="D53" s="106"/>
      <c r="E53" s="106"/>
      <c r="F53" s="106"/>
      <c r="G53" s="106"/>
      <c r="H53" s="106"/>
      <c r="I53" s="126"/>
      <c r="J53" s="106"/>
      <c r="K53" s="106"/>
      <c r="L53" s="106"/>
      <c r="M53" s="106"/>
      <c r="N53" s="106"/>
      <c r="O53" s="106"/>
      <c r="P53" s="106"/>
      <c r="Q53" s="106"/>
      <c r="R53" s="106"/>
      <c r="S53" s="106"/>
      <c r="T53" s="106"/>
      <c r="U53" s="106"/>
      <c r="V53" s="106"/>
      <c r="W53" s="106"/>
      <c r="X53" s="106"/>
      <c r="Y53" s="106"/>
      <c r="Z53" s="106"/>
    </row>
    <row r="54" spans="1:26" ht="15.75" hidden="1" customHeight="1" x14ac:dyDescent="0.15">
      <c r="A54" s="81"/>
      <c r="B54" s="81"/>
      <c r="C54" s="106"/>
      <c r="D54" s="106"/>
      <c r="E54" s="106"/>
      <c r="F54" s="106"/>
      <c r="G54" s="106"/>
      <c r="H54" s="106"/>
      <c r="I54" s="126"/>
      <c r="J54" s="106"/>
      <c r="K54" s="106"/>
      <c r="L54" s="106"/>
      <c r="M54" s="106"/>
      <c r="N54" s="106"/>
      <c r="O54" s="106"/>
      <c r="P54" s="106"/>
      <c r="Q54" s="106"/>
      <c r="R54" s="106"/>
      <c r="S54" s="106"/>
      <c r="T54" s="106"/>
      <c r="U54" s="106"/>
      <c r="V54" s="106"/>
      <c r="W54" s="106"/>
      <c r="X54" s="106"/>
      <c r="Y54" s="106"/>
      <c r="Z54" s="106"/>
    </row>
    <row r="55" spans="1:26" ht="15.75" hidden="1" customHeight="1" x14ac:dyDescent="0.15">
      <c r="A55" s="81"/>
      <c r="B55" s="81"/>
      <c r="C55" s="106"/>
      <c r="D55" s="106"/>
      <c r="E55" s="106"/>
      <c r="F55" s="106"/>
      <c r="G55" s="106"/>
      <c r="H55" s="106"/>
      <c r="I55" s="126"/>
      <c r="J55" s="106"/>
      <c r="K55" s="106"/>
      <c r="L55" s="106"/>
      <c r="M55" s="106"/>
      <c r="N55" s="106"/>
      <c r="O55" s="106"/>
      <c r="P55" s="106"/>
      <c r="Q55" s="106"/>
      <c r="R55" s="106"/>
      <c r="S55" s="106"/>
      <c r="T55" s="106"/>
      <c r="U55" s="106"/>
      <c r="V55" s="106"/>
      <c r="W55" s="106"/>
      <c r="X55" s="106"/>
      <c r="Y55" s="106"/>
      <c r="Z55" s="106"/>
    </row>
    <row r="56" spans="1:26" ht="15.75" hidden="1" customHeight="1" x14ac:dyDescent="0.15">
      <c r="A56" s="81"/>
      <c r="B56" s="81"/>
      <c r="C56" s="106"/>
      <c r="D56" s="106"/>
      <c r="E56" s="106"/>
      <c r="F56" s="106"/>
      <c r="G56" s="106"/>
      <c r="H56" s="106"/>
      <c r="I56" s="126"/>
      <c r="J56" s="106"/>
      <c r="K56" s="106"/>
      <c r="L56" s="106"/>
      <c r="M56" s="106"/>
      <c r="N56" s="106"/>
      <c r="O56" s="106"/>
      <c r="P56" s="106"/>
      <c r="Q56" s="106"/>
      <c r="R56" s="106"/>
      <c r="S56" s="106"/>
      <c r="T56" s="106"/>
      <c r="U56" s="106"/>
      <c r="V56" s="106"/>
      <c r="W56" s="106"/>
      <c r="X56" s="106"/>
      <c r="Y56" s="106"/>
      <c r="Z56" s="106"/>
    </row>
    <row r="57" spans="1:26" ht="15.75" hidden="1" customHeight="1" x14ac:dyDescent="0.15">
      <c r="A57" s="81"/>
      <c r="B57" s="81"/>
      <c r="C57" s="106"/>
      <c r="D57" s="106"/>
      <c r="E57" s="106"/>
      <c r="F57" s="106"/>
      <c r="G57" s="106"/>
      <c r="H57" s="106"/>
      <c r="I57" s="126"/>
      <c r="J57" s="106"/>
      <c r="K57" s="106"/>
      <c r="L57" s="106"/>
      <c r="M57" s="106"/>
      <c r="N57" s="106"/>
      <c r="O57" s="106"/>
      <c r="P57" s="106"/>
      <c r="Q57" s="106"/>
      <c r="R57" s="106"/>
      <c r="S57" s="106"/>
      <c r="T57" s="106"/>
      <c r="U57" s="106"/>
      <c r="V57" s="106"/>
      <c r="W57" s="106"/>
      <c r="X57" s="106"/>
      <c r="Y57" s="106"/>
      <c r="Z57" s="106"/>
    </row>
    <row r="58" spans="1:26" ht="15.75" hidden="1" customHeight="1" x14ac:dyDescent="0.15">
      <c r="A58" s="81"/>
      <c r="B58" s="81"/>
      <c r="C58" s="106"/>
      <c r="D58" s="106"/>
      <c r="E58" s="106"/>
      <c r="F58" s="106"/>
      <c r="G58" s="106"/>
      <c r="H58" s="106"/>
      <c r="I58" s="126"/>
      <c r="J58" s="106"/>
      <c r="K58" s="106"/>
      <c r="L58" s="106"/>
      <c r="M58" s="106"/>
      <c r="N58" s="106"/>
      <c r="O58" s="106"/>
      <c r="P58" s="106"/>
      <c r="Q58" s="106"/>
      <c r="R58" s="106"/>
      <c r="S58" s="106"/>
      <c r="T58" s="106"/>
      <c r="U58" s="106"/>
      <c r="V58" s="106"/>
      <c r="W58" s="106"/>
      <c r="X58" s="106"/>
      <c r="Y58" s="106"/>
      <c r="Z58" s="106"/>
    </row>
    <row r="59" spans="1:26" ht="15" customHeight="1" x14ac:dyDescent="0.15">
      <c r="A59" s="81"/>
      <c r="B59" s="81"/>
      <c r="C59" s="106"/>
      <c r="D59" s="106"/>
      <c r="E59" s="106"/>
      <c r="F59" s="106"/>
      <c r="G59" s="106"/>
      <c r="H59" s="106"/>
      <c r="I59" s="126"/>
      <c r="J59" s="106"/>
      <c r="K59" s="106"/>
      <c r="L59" s="106"/>
      <c r="M59" s="106"/>
      <c r="N59" s="106"/>
      <c r="O59" s="106"/>
      <c r="P59" s="106"/>
      <c r="Q59" s="106"/>
      <c r="R59" s="106"/>
      <c r="S59" s="106"/>
      <c r="T59" s="106"/>
      <c r="U59" s="106"/>
      <c r="V59" s="106"/>
      <c r="W59" s="106"/>
      <c r="X59" s="106"/>
      <c r="Y59" s="106"/>
      <c r="Z59" s="106"/>
    </row>
    <row r="60" spans="1:26" ht="20.100000000000001" customHeight="1" x14ac:dyDescent="0.15">
      <c r="A60" s="81"/>
      <c r="B60" s="81"/>
      <c r="C60" s="93" t="s">
        <v>30</v>
      </c>
      <c r="D60" s="94"/>
      <c r="E60" s="94"/>
      <c r="F60" s="94"/>
      <c r="G60" s="94"/>
      <c r="H60" s="95"/>
      <c r="I60" s="127"/>
    </row>
    <row r="61" spans="1:26" ht="15" customHeight="1" x14ac:dyDescent="0.15">
      <c r="A61" s="81"/>
      <c r="B61" s="81"/>
      <c r="C61" s="96"/>
      <c r="D61" s="97"/>
      <c r="E61" s="97"/>
      <c r="F61" s="97"/>
      <c r="G61" s="97"/>
      <c r="H61" s="97"/>
      <c r="I61" s="98"/>
      <c r="J61" s="98"/>
      <c r="K61" s="98"/>
      <c r="L61" s="98"/>
      <c r="M61" s="98"/>
      <c r="N61" s="98"/>
      <c r="O61" s="98"/>
      <c r="P61" s="98"/>
      <c r="Q61" s="98"/>
      <c r="R61" s="98"/>
      <c r="S61" s="98"/>
      <c r="T61" s="98"/>
      <c r="U61" s="98"/>
      <c r="V61" s="98"/>
      <c r="W61" s="98"/>
      <c r="X61" s="98"/>
      <c r="Y61" s="98"/>
      <c r="Z61" s="99"/>
    </row>
    <row r="62" spans="1:26" ht="20.100000000000001" customHeight="1" x14ac:dyDescent="0.15">
      <c r="A62" s="81"/>
      <c r="B62" s="81"/>
      <c r="C62" s="96"/>
      <c r="D62" s="128" t="s">
        <v>31</v>
      </c>
      <c r="E62" s="128"/>
      <c r="F62" s="128"/>
      <c r="G62" s="128"/>
      <c r="H62" s="128"/>
      <c r="I62" s="128"/>
      <c r="J62" s="128"/>
      <c r="K62" s="128"/>
      <c r="L62" s="128"/>
      <c r="M62" s="128"/>
      <c r="N62" s="128"/>
      <c r="O62" s="128"/>
      <c r="P62" s="128"/>
      <c r="Q62" s="128"/>
      <c r="R62" s="128"/>
      <c r="S62" s="128"/>
      <c r="T62" s="128"/>
      <c r="U62" s="128"/>
      <c r="V62" s="128"/>
      <c r="W62" s="128"/>
      <c r="X62" s="128"/>
      <c r="Y62" s="128"/>
      <c r="Z62" s="105"/>
    </row>
    <row r="63" spans="1:26" ht="20.100000000000001" customHeight="1" x14ac:dyDescent="0.15">
      <c r="A63" s="81">
        <f>IFERROR(IF(AND($I63&lt;&gt;"しない", $I63&lt;&gt;"する"),1001,0),3)</f>
        <v>1001</v>
      </c>
      <c r="B63" s="81"/>
      <c r="C63" s="100"/>
      <c r="D63" s="101">
        <v>1</v>
      </c>
      <c r="E63" s="106" t="s">
        <v>32</v>
      </c>
      <c r="F63" s="106"/>
      <c r="G63" s="106"/>
      <c r="H63" s="106"/>
      <c r="I63" s="47"/>
      <c r="J63" s="47"/>
      <c r="K63" s="47"/>
      <c r="L63" s="47"/>
      <c r="M63" s="47"/>
      <c r="N63" s="106"/>
      <c r="O63" s="106"/>
      <c r="P63" s="106"/>
      <c r="Q63" s="106"/>
      <c r="R63" s="106"/>
      <c r="S63" s="106"/>
      <c r="T63" s="106"/>
      <c r="U63" s="106"/>
      <c r="V63" s="106"/>
      <c r="W63" s="106"/>
      <c r="X63" s="106"/>
      <c r="Y63" s="106"/>
      <c r="Z63" s="105"/>
    </row>
    <row r="64" spans="1:26" ht="20.100000000000001" customHeight="1" x14ac:dyDescent="0.15">
      <c r="A64" s="81"/>
      <c r="B64" s="81"/>
      <c r="C64" s="100"/>
      <c r="D64" s="106"/>
      <c r="E64" s="106"/>
      <c r="F64" s="106"/>
      <c r="G64" s="106"/>
      <c r="H64" s="106"/>
      <c r="I64" s="112"/>
      <c r="J64" s="108" t="s">
        <v>6</v>
      </c>
      <c r="K64" s="107"/>
      <c r="L64" s="107"/>
      <c r="M64" s="107"/>
      <c r="N64" s="107"/>
      <c r="O64" s="107"/>
      <c r="P64" s="107"/>
      <c r="Q64" s="107"/>
      <c r="R64" s="107"/>
      <c r="S64" s="107"/>
      <c r="T64" s="107"/>
      <c r="U64" s="107"/>
      <c r="V64" s="107"/>
      <c r="W64" s="107"/>
      <c r="X64" s="107"/>
      <c r="Y64" s="107"/>
      <c r="Z64" s="105"/>
    </row>
    <row r="65" spans="1:26" ht="20.100000000000001" hidden="1" customHeight="1" x14ac:dyDescent="0.15">
      <c r="A65" s="81"/>
      <c r="B65" s="81"/>
      <c r="C65" s="100"/>
      <c r="D65" s="106"/>
      <c r="E65" s="106"/>
      <c r="F65" s="106"/>
      <c r="G65" s="106"/>
      <c r="H65" s="106"/>
      <c r="I65" s="112"/>
      <c r="J65" s="107"/>
      <c r="K65" s="107"/>
      <c r="L65" s="107"/>
      <c r="M65" s="107"/>
      <c r="N65" s="107"/>
      <c r="O65" s="107"/>
      <c r="P65" s="107"/>
      <c r="Q65" s="107"/>
      <c r="R65" s="107"/>
      <c r="S65" s="107"/>
      <c r="T65" s="107"/>
      <c r="U65" s="107"/>
      <c r="V65" s="107"/>
      <c r="W65" s="107"/>
      <c r="X65" s="107"/>
      <c r="Y65" s="107"/>
      <c r="Z65" s="105"/>
    </row>
    <row r="66" spans="1:26" ht="20.100000000000001" hidden="1" customHeight="1" x14ac:dyDescent="0.15">
      <c r="A66" s="81"/>
      <c r="B66" s="81"/>
      <c r="C66" s="100"/>
      <c r="D66" s="106"/>
      <c r="E66" s="106"/>
      <c r="F66" s="106"/>
      <c r="G66" s="106"/>
      <c r="H66" s="106"/>
      <c r="I66" s="112"/>
      <c r="J66" s="107"/>
      <c r="K66" s="107"/>
      <c r="L66" s="107"/>
      <c r="M66" s="107"/>
      <c r="N66" s="107"/>
      <c r="O66" s="107"/>
      <c r="P66" s="107"/>
      <c r="Q66" s="107"/>
      <c r="R66" s="107"/>
      <c r="S66" s="107"/>
      <c r="T66" s="107"/>
      <c r="U66" s="107"/>
      <c r="V66" s="107"/>
      <c r="W66" s="107"/>
      <c r="X66" s="107"/>
      <c r="Y66" s="107"/>
      <c r="Z66" s="105"/>
    </row>
    <row r="67" spans="1:26" ht="20.100000000000001" hidden="1" customHeight="1" x14ac:dyDescent="0.15">
      <c r="A67" s="81"/>
      <c r="B67" s="81"/>
      <c r="C67" s="100"/>
      <c r="D67" s="106"/>
      <c r="E67" s="106"/>
      <c r="F67" s="106"/>
      <c r="G67" s="106"/>
      <c r="H67" s="106"/>
      <c r="I67" s="112"/>
      <c r="J67" s="107"/>
      <c r="K67" s="107"/>
      <c r="L67" s="107"/>
      <c r="M67" s="107"/>
      <c r="N67" s="107"/>
      <c r="O67" s="107"/>
      <c r="P67" s="107"/>
      <c r="Q67" s="107"/>
      <c r="R67" s="107"/>
      <c r="S67" s="107"/>
      <c r="T67" s="107"/>
      <c r="U67" s="107"/>
      <c r="V67" s="107"/>
      <c r="W67" s="107"/>
      <c r="X67" s="107"/>
      <c r="Y67" s="107"/>
      <c r="Z67" s="105"/>
    </row>
    <row r="68" spans="1:26" ht="20.100000000000001" hidden="1" customHeight="1" x14ac:dyDescent="0.15">
      <c r="A68" s="81"/>
      <c r="B68" s="81"/>
      <c r="C68" s="100"/>
      <c r="D68" s="106"/>
      <c r="E68" s="106"/>
      <c r="F68" s="106"/>
      <c r="G68" s="106"/>
      <c r="H68" s="106"/>
      <c r="I68" s="112"/>
      <c r="J68" s="107"/>
      <c r="K68" s="107"/>
      <c r="L68" s="107"/>
      <c r="M68" s="107"/>
      <c r="N68" s="107"/>
      <c r="O68" s="107"/>
      <c r="P68" s="107"/>
      <c r="Q68" s="107"/>
      <c r="R68" s="107"/>
      <c r="S68" s="107"/>
      <c r="T68" s="107"/>
      <c r="U68" s="107"/>
      <c r="V68" s="107"/>
      <c r="W68" s="107"/>
      <c r="X68" s="107"/>
      <c r="Y68" s="107"/>
      <c r="Z68" s="105"/>
    </row>
    <row r="69" spans="1:26" ht="20.100000000000001" customHeight="1" x14ac:dyDescent="0.15">
      <c r="A69" s="81">
        <f>IFERROR(IF(OR(AND($I63="する",TRIM($I69)=""),AND($I63="しない",NOT(ISBLANK($I69)))),1001,0),3)</f>
        <v>0</v>
      </c>
      <c r="B69" s="81"/>
      <c r="C69" s="100"/>
      <c r="D69" s="101">
        <v>2</v>
      </c>
      <c r="E69" s="76" t="s">
        <v>11</v>
      </c>
      <c r="I69" s="49"/>
      <c r="J69" s="50"/>
      <c r="K69" s="50"/>
      <c r="L69" s="50"/>
      <c r="M69" s="50"/>
      <c r="N69" s="106"/>
      <c r="O69" s="106"/>
      <c r="P69" s="106"/>
      <c r="Q69" s="106"/>
      <c r="R69" s="106"/>
      <c r="S69" s="106"/>
      <c r="T69" s="106"/>
      <c r="U69" s="106"/>
      <c r="V69" s="106"/>
      <c r="W69" s="106"/>
      <c r="X69" s="106"/>
      <c r="Y69" s="106"/>
      <c r="Z69" s="105"/>
    </row>
    <row r="70" spans="1:26" ht="20.100000000000001" customHeight="1" x14ac:dyDescent="0.15">
      <c r="A70" s="81"/>
      <c r="B70" s="81"/>
      <c r="C70" s="100"/>
      <c r="D70" s="101"/>
      <c r="E70" s="106"/>
      <c r="F70" s="106"/>
      <c r="G70" s="106"/>
      <c r="H70" s="106"/>
      <c r="I70" s="103"/>
      <c r="J70" s="108" t="s">
        <v>58</v>
      </c>
      <c r="K70" s="107"/>
      <c r="L70" s="107"/>
      <c r="M70" s="107"/>
      <c r="N70" s="107"/>
      <c r="O70" s="107"/>
      <c r="P70" s="107"/>
      <c r="Q70" s="107"/>
      <c r="R70" s="107"/>
      <c r="S70" s="107"/>
      <c r="T70" s="107"/>
      <c r="U70" s="107"/>
      <c r="V70" s="107"/>
      <c r="W70" s="107"/>
      <c r="X70" s="107"/>
      <c r="Y70" s="107"/>
      <c r="Z70" s="105"/>
    </row>
    <row r="71" spans="1:26" ht="20.100000000000001" customHeight="1" x14ac:dyDescent="0.15">
      <c r="A71" s="81">
        <f>IFERROR(IF(OR(AND($I63="する",AND($I71&lt;&gt;"", OR(ISERROR(FIND("@"&amp;LEFT($I71,3)&amp;"@", 都道府県3))=FALSE, ISERROR(FIND("@"&amp;LEFT($I71,4)&amp;"@",都道府県4))=FALSE))=FALSE),AND($I63="しない",NOT(ISBLANK($I71)))),1001,0),3)</f>
        <v>0</v>
      </c>
      <c r="B71" s="81"/>
      <c r="C71" s="100"/>
      <c r="D71" s="101">
        <v>3</v>
      </c>
      <c r="E71" s="76" t="s">
        <v>12</v>
      </c>
      <c r="I71" s="51"/>
      <c r="J71" s="51"/>
      <c r="K71" s="51"/>
      <c r="L71" s="51"/>
      <c r="M71" s="51"/>
      <c r="N71" s="51"/>
      <c r="O71" s="51"/>
      <c r="P71" s="51"/>
      <c r="Q71" s="52"/>
      <c r="R71" s="51"/>
      <c r="S71" s="51"/>
      <c r="T71" s="51"/>
      <c r="U71" s="51"/>
      <c r="V71" s="51"/>
      <c r="W71" s="51"/>
      <c r="X71" s="51"/>
      <c r="Y71" s="51"/>
      <c r="Z71" s="105"/>
    </row>
    <row r="72" spans="1:26" ht="20.100000000000001" customHeight="1" x14ac:dyDescent="0.15">
      <c r="A72" s="81"/>
      <c r="B72" s="81"/>
      <c r="C72" s="100"/>
      <c r="D72" s="101"/>
      <c r="E72" s="106"/>
      <c r="F72" s="106"/>
      <c r="G72" s="106"/>
      <c r="H72" s="106"/>
      <c r="I72" s="103"/>
      <c r="J72" s="108" t="s">
        <v>13</v>
      </c>
      <c r="K72" s="107"/>
      <c r="L72" s="107"/>
      <c r="M72" s="107"/>
      <c r="N72" s="107"/>
      <c r="O72" s="107"/>
      <c r="P72" s="107"/>
      <c r="Q72" s="107"/>
      <c r="R72" s="107"/>
      <c r="S72" s="107"/>
      <c r="T72" s="107"/>
      <c r="U72" s="107"/>
      <c r="V72" s="107"/>
      <c r="W72" s="107"/>
      <c r="X72" s="107"/>
      <c r="Y72" s="107"/>
      <c r="Z72" s="105"/>
    </row>
    <row r="73" spans="1:26" ht="20.100000000000001" customHeight="1" x14ac:dyDescent="0.15">
      <c r="A73" s="81">
        <f>IFERROR(IF(OR(AND($I63="する",TRIM($I73)=""),AND($I63="しない",NOT(ISBLANK($I73)))),1001,0),3)</f>
        <v>0</v>
      </c>
      <c r="B73" s="81"/>
      <c r="C73" s="100"/>
      <c r="D73" s="101">
        <v>4</v>
      </c>
      <c r="E73" s="76" t="s">
        <v>14</v>
      </c>
      <c r="I73" s="47"/>
      <c r="J73" s="47"/>
      <c r="K73" s="47"/>
      <c r="L73" s="47"/>
      <c r="M73" s="47"/>
      <c r="N73" s="47"/>
      <c r="O73" s="47"/>
      <c r="P73" s="47"/>
      <c r="Q73" s="48"/>
      <c r="R73" s="47"/>
      <c r="S73" s="47"/>
      <c r="T73" s="47"/>
      <c r="U73" s="47"/>
      <c r="V73" s="47"/>
      <c r="W73" s="47"/>
      <c r="X73" s="47"/>
      <c r="Y73" s="47"/>
      <c r="Z73" s="105"/>
    </row>
    <row r="74" spans="1:26" ht="30" customHeight="1" x14ac:dyDescent="0.15">
      <c r="A74" s="81"/>
      <c r="B74" s="81"/>
      <c r="C74" s="109"/>
      <c r="D74" s="106"/>
      <c r="I74" s="103"/>
      <c r="J74" s="114" t="s">
        <v>64</v>
      </c>
      <c r="K74" s="114"/>
      <c r="L74" s="114"/>
      <c r="M74" s="114"/>
      <c r="N74" s="114"/>
      <c r="O74" s="114"/>
      <c r="P74" s="114"/>
      <c r="Q74" s="114"/>
      <c r="R74" s="114"/>
      <c r="S74" s="114"/>
      <c r="T74" s="114"/>
      <c r="U74" s="114"/>
      <c r="V74" s="114"/>
      <c r="W74" s="114"/>
      <c r="X74" s="114"/>
      <c r="Y74" s="114"/>
      <c r="Z74" s="105"/>
    </row>
    <row r="75" spans="1:26" ht="20.100000000000001" customHeight="1" x14ac:dyDescent="0.15">
      <c r="A75" s="81">
        <f>IFERROR(IF(OR(AND($I63="する",TRIM($I75)=""),AND($I63="しない",NOT(ISBLANK($I75)))),1001,0),3)</f>
        <v>0</v>
      </c>
      <c r="B75" s="81"/>
      <c r="C75" s="100"/>
      <c r="D75" s="101">
        <v>5</v>
      </c>
      <c r="E75" s="76" t="s">
        <v>15</v>
      </c>
      <c r="I75" s="47"/>
      <c r="J75" s="47"/>
      <c r="K75" s="47"/>
      <c r="L75" s="47"/>
      <c r="M75" s="47"/>
      <c r="N75" s="47"/>
      <c r="O75" s="47"/>
      <c r="P75" s="47"/>
      <c r="Q75" s="47"/>
      <c r="R75" s="47"/>
      <c r="S75" s="47"/>
      <c r="T75" s="47"/>
      <c r="U75" s="47"/>
      <c r="V75" s="47"/>
      <c r="W75" s="47"/>
      <c r="X75" s="47"/>
      <c r="Y75" s="47"/>
      <c r="Z75" s="105"/>
    </row>
    <row r="76" spans="1:26" ht="30" customHeight="1" x14ac:dyDescent="0.15">
      <c r="A76" s="81"/>
      <c r="B76" s="81"/>
      <c r="C76" s="109"/>
      <c r="D76" s="106"/>
      <c r="E76" s="106"/>
      <c r="F76" s="106"/>
      <c r="G76" s="106"/>
      <c r="H76" s="106"/>
      <c r="I76" s="103"/>
      <c r="J76" s="114" t="s">
        <v>65</v>
      </c>
      <c r="K76" s="114"/>
      <c r="L76" s="114"/>
      <c r="M76" s="114"/>
      <c r="N76" s="114"/>
      <c r="O76" s="114"/>
      <c r="P76" s="114"/>
      <c r="Q76" s="114"/>
      <c r="R76" s="114"/>
      <c r="S76" s="114"/>
      <c r="T76" s="114"/>
      <c r="U76" s="114"/>
      <c r="V76" s="114"/>
      <c r="W76" s="114"/>
      <c r="X76" s="114"/>
      <c r="Y76" s="114"/>
      <c r="Z76" s="105"/>
    </row>
    <row r="77" spans="1:26" ht="20.100000000000001" customHeight="1" x14ac:dyDescent="0.15">
      <c r="A77" s="81">
        <f>IFERROR(IF(OR(AND($I63="する",TRIM($I77)=""),AND($I63="しない",NOT(ISBLANK($I77)))),1001,0),3)</f>
        <v>0</v>
      </c>
      <c r="B77" s="81"/>
      <c r="C77" s="100"/>
      <c r="D77" s="101">
        <v>6</v>
      </c>
      <c r="E77" s="76" t="s">
        <v>33</v>
      </c>
      <c r="I77" s="47"/>
      <c r="J77" s="47"/>
      <c r="K77" s="47"/>
      <c r="L77" s="47"/>
      <c r="M77" s="47"/>
      <c r="N77" s="47"/>
      <c r="O77" s="47"/>
      <c r="P77" s="47"/>
      <c r="Q77" s="47"/>
      <c r="R77" s="47"/>
      <c r="S77" s="47"/>
      <c r="T77" s="47"/>
      <c r="U77" s="47"/>
      <c r="V77" s="47"/>
      <c r="W77" s="47"/>
      <c r="X77" s="47"/>
      <c r="Y77" s="47"/>
      <c r="Z77" s="105"/>
    </row>
    <row r="78" spans="1:26" ht="20.100000000000001" customHeight="1" x14ac:dyDescent="0.15">
      <c r="A78" s="81"/>
      <c r="B78" s="81"/>
      <c r="C78" s="109"/>
      <c r="D78" s="106"/>
      <c r="E78" s="106"/>
      <c r="F78" s="106"/>
      <c r="G78" s="106"/>
      <c r="H78" s="106"/>
      <c r="I78" s="103"/>
      <c r="J78" s="118" t="s">
        <v>34</v>
      </c>
      <c r="K78" s="107"/>
      <c r="L78" s="107"/>
      <c r="M78" s="107"/>
      <c r="N78" s="107"/>
      <c r="O78" s="107"/>
      <c r="P78" s="107"/>
      <c r="Q78" s="107"/>
      <c r="R78" s="107"/>
      <c r="S78" s="107"/>
      <c r="T78" s="107"/>
      <c r="U78" s="107"/>
      <c r="V78" s="107"/>
      <c r="W78" s="107"/>
      <c r="X78" s="107"/>
      <c r="Y78" s="107"/>
      <c r="Z78" s="105"/>
    </row>
    <row r="79" spans="1:26" ht="20.100000000000001" customHeight="1" x14ac:dyDescent="0.15">
      <c r="A79" s="81">
        <f>IFERROR(IF(OR(AND($I63="する",OR(TRIM($I79)="", NOT(OR(IFERROR(SEARCH(" ",$I79),0)&gt;0, IFERROR(SEARCH("　",$I79),0)&gt;0)))),AND($I63="しない",NOT(ISBLANK($I79)))),1001,0),3)</f>
        <v>0</v>
      </c>
      <c r="B79" s="81"/>
      <c r="C79" s="100"/>
      <c r="D79" s="101">
        <v>7</v>
      </c>
      <c r="E79" s="76" t="s">
        <v>35</v>
      </c>
      <c r="I79" s="47"/>
      <c r="J79" s="47"/>
      <c r="K79" s="47"/>
      <c r="L79" s="47"/>
      <c r="M79" s="47"/>
      <c r="N79" s="47"/>
      <c r="O79" s="47"/>
      <c r="P79" s="47"/>
      <c r="Q79" s="47"/>
      <c r="R79" s="47"/>
      <c r="S79" s="47"/>
      <c r="T79" s="47"/>
      <c r="U79" s="47"/>
      <c r="V79" s="47"/>
      <c r="W79" s="47"/>
      <c r="X79" s="47"/>
      <c r="Y79" s="47"/>
      <c r="Z79" s="105"/>
    </row>
    <row r="80" spans="1:26" ht="20.100000000000001" customHeight="1" x14ac:dyDescent="0.15">
      <c r="A80" s="81"/>
      <c r="B80" s="81"/>
      <c r="C80" s="109"/>
      <c r="D80" s="106"/>
      <c r="E80" s="129" t="s">
        <v>36</v>
      </c>
      <c r="F80" s="106"/>
      <c r="G80" s="106"/>
      <c r="H80" s="106"/>
      <c r="I80" s="112"/>
      <c r="J80" s="108" t="s">
        <v>19</v>
      </c>
      <c r="K80" s="108"/>
      <c r="L80" s="108"/>
      <c r="M80" s="108"/>
      <c r="N80" s="108"/>
      <c r="O80" s="108"/>
      <c r="P80" s="108"/>
      <c r="Q80" s="108"/>
      <c r="R80" s="108"/>
      <c r="S80" s="108"/>
      <c r="T80" s="108"/>
      <c r="U80" s="108"/>
      <c r="V80" s="108"/>
      <c r="W80" s="108"/>
      <c r="X80" s="108"/>
      <c r="Y80" s="108"/>
      <c r="Z80" s="105"/>
    </row>
    <row r="81" spans="1:27" ht="20.100000000000001" customHeight="1" x14ac:dyDescent="0.15">
      <c r="A81" s="81">
        <f>IFERROR(IF(OR(AND($I63="する",OR(TRIM($I81)="", NOT(OR(IFERROR(SEARCH(" ",$I81),0)&gt;0, IFERROR(SEARCH("　",$I81),0)&gt;0)))),AND($I63="しない",NOT(ISBLANK($I81)))),1001,0),3)</f>
        <v>0</v>
      </c>
      <c r="B81" s="81"/>
      <c r="C81" s="100"/>
      <c r="D81" s="101">
        <v>8</v>
      </c>
      <c r="E81" s="76" t="s">
        <v>35</v>
      </c>
      <c r="I81" s="47"/>
      <c r="J81" s="47"/>
      <c r="K81" s="47"/>
      <c r="L81" s="47"/>
      <c r="M81" s="47"/>
      <c r="N81" s="47"/>
      <c r="O81" s="47"/>
      <c r="P81" s="47"/>
      <c r="Q81" s="47"/>
      <c r="R81" s="47"/>
      <c r="S81" s="47"/>
      <c r="T81" s="47"/>
      <c r="U81" s="47"/>
      <c r="V81" s="47"/>
      <c r="W81" s="47"/>
      <c r="X81" s="47"/>
      <c r="Y81" s="47"/>
      <c r="Z81" s="105"/>
    </row>
    <row r="82" spans="1:27" ht="20.100000000000001" customHeight="1" x14ac:dyDescent="0.15">
      <c r="A82" s="81"/>
      <c r="B82" s="81"/>
      <c r="C82" s="109"/>
      <c r="D82" s="106"/>
      <c r="E82" s="106"/>
      <c r="F82" s="106"/>
      <c r="G82" s="106"/>
      <c r="H82" s="106"/>
      <c r="I82" s="112"/>
      <c r="J82" s="108" t="s">
        <v>21</v>
      </c>
      <c r="K82" s="108"/>
      <c r="L82" s="108"/>
      <c r="M82" s="108"/>
      <c r="N82" s="108"/>
      <c r="O82" s="108"/>
      <c r="P82" s="108"/>
      <c r="Q82" s="108"/>
      <c r="R82" s="108"/>
      <c r="S82" s="108"/>
      <c r="T82" s="108"/>
      <c r="U82" s="108"/>
      <c r="V82" s="108"/>
      <c r="W82" s="108"/>
      <c r="X82" s="108"/>
      <c r="Y82" s="108"/>
      <c r="Z82" s="105"/>
    </row>
    <row r="83" spans="1:27" ht="20.100000000000001" customHeight="1" x14ac:dyDescent="0.15">
      <c r="A83" s="81">
        <f>IFERROR(IF(OR(AND($I63="する",NOT(AND(TRIM($I83)&lt;&gt;"",ISNUMBER(VALUE(SUBSTITUTE($I83,"-",""))),IFERROR(SEARCH("-",$I83),0)&gt;0))), AND($I63="しない",NOT(ISBLANK($I83)))),1001,0),3)</f>
        <v>0</v>
      </c>
      <c r="B83" s="81"/>
      <c r="C83" s="100"/>
      <c r="D83" s="101">
        <v>9</v>
      </c>
      <c r="E83" s="76" t="s">
        <v>22</v>
      </c>
      <c r="I83" s="47"/>
      <c r="J83" s="47"/>
      <c r="K83" s="47"/>
      <c r="L83" s="47"/>
      <c r="M83" s="47"/>
      <c r="O83" s="113" t="s">
        <v>23</v>
      </c>
      <c r="P83" s="1"/>
      <c r="Q83" s="76" t="s">
        <v>24</v>
      </c>
      <c r="Y83" s="107"/>
      <c r="Z83" s="105"/>
    </row>
    <row r="84" spans="1:27" ht="20.100000000000001" customHeight="1" x14ac:dyDescent="0.15">
      <c r="A84" s="81">
        <f>IFERROR(IF(AND($I63="しない",NOT(ISBLANK($P83))),1001,0),3)</f>
        <v>0</v>
      </c>
      <c r="B84" s="81"/>
      <c r="C84" s="109"/>
      <c r="D84" s="106"/>
      <c r="E84" s="106"/>
      <c r="F84" s="106"/>
      <c r="G84" s="106"/>
      <c r="H84" s="106"/>
      <c r="I84" s="103"/>
      <c r="J84" s="108" t="s">
        <v>25</v>
      </c>
      <c r="K84" s="107"/>
      <c r="L84" s="107"/>
      <c r="M84" s="107"/>
      <c r="N84" s="107"/>
      <c r="O84" s="107"/>
      <c r="P84" s="107"/>
      <c r="Q84" s="107"/>
      <c r="R84" s="107"/>
      <c r="S84" s="107"/>
      <c r="T84" s="107"/>
      <c r="U84" s="107"/>
      <c r="V84" s="107"/>
      <c r="W84" s="107"/>
      <c r="X84" s="107"/>
      <c r="Y84" s="107"/>
      <c r="Z84" s="105"/>
    </row>
    <row r="85" spans="1:27" ht="20.100000000000001" customHeight="1" x14ac:dyDescent="0.15">
      <c r="A85" s="81">
        <f>IFERROR(IF(OR(AND($I63="する",AND(TRIM($I85)&lt;&gt;"",NOT(AND(ISNUMBER(VALUE(SUBSTITUTE($I85,"-",""))),IFERROR(SEARCH("-",$I85),0)&gt;0)))), AND($I63="しない",NOT(ISBLANK($I85)))),1001,0),3)</f>
        <v>0</v>
      </c>
      <c r="B85" s="81"/>
      <c r="C85" s="100"/>
      <c r="D85" s="101">
        <v>10</v>
      </c>
      <c r="E85" s="76" t="s">
        <v>188</v>
      </c>
      <c r="I85" s="47"/>
      <c r="J85" s="47"/>
      <c r="K85" s="47"/>
      <c r="L85" s="47"/>
      <c r="M85" s="47"/>
      <c r="N85" s="107"/>
      <c r="O85" s="107"/>
      <c r="P85" s="107"/>
      <c r="Q85" s="107"/>
      <c r="R85" s="107"/>
      <c r="S85" s="107"/>
      <c r="T85" s="107"/>
      <c r="U85" s="107"/>
      <c r="V85" s="107"/>
      <c r="W85" s="107"/>
      <c r="X85" s="107"/>
      <c r="Y85" s="107"/>
      <c r="Z85" s="105"/>
    </row>
    <row r="86" spans="1:27" ht="20.100000000000001" customHeight="1" x14ac:dyDescent="0.15">
      <c r="A86" s="81"/>
      <c r="B86" s="81"/>
      <c r="C86" s="109"/>
      <c r="D86" s="106"/>
      <c r="E86" s="106"/>
      <c r="F86" s="106"/>
      <c r="G86" s="106"/>
      <c r="H86" s="106"/>
      <c r="I86" s="103"/>
      <c r="J86" s="114" t="s">
        <v>192</v>
      </c>
      <c r="K86" s="115"/>
      <c r="L86" s="115"/>
      <c r="M86" s="115"/>
      <c r="N86" s="115"/>
      <c r="O86" s="115"/>
      <c r="P86" s="115"/>
      <c r="Q86" s="115"/>
      <c r="R86" s="115"/>
      <c r="S86" s="115"/>
      <c r="T86" s="115"/>
      <c r="U86" s="115"/>
      <c r="V86" s="115"/>
      <c r="W86" s="115"/>
      <c r="X86" s="115"/>
      <c r="Y86" s="115"/>
      <c r="Z86" s="105"/>
    </row>
    <row r="87" spans="1:27" ht="20.100000000000001" customHeight="1" x14ac:dyDescent="0.15">
      <c r="A87" s="81">
        <f>IFERROR(IF(OR(AND($I63="する",NOT(AND(TRIM($I87)&lt;&gt;"",ISNUMBER(VALUE(SUBSTITUTE($I87,"-",""))),IFERROR(SEARCH("-",$I87),0)&gt;0))), AND($I63="しない",NOT(ISBLANK($I87)))),1001,0),3)</f>
        <v>0</v>
      </c>
      <c r="B87" s="81"/>
      <c r="C87" s="100"/>
      <c r="D87" s="101">
        <v>11</v>
      </c>
      <c r="E87" s="76" t="s">
        <v>26</v>
      </c>
      <c r="I87" s="47"/>
      <c r="J87" s="47"/>
      <c r="K87" s="47"/>
      <c r="L87" s="47"/>
      <c r="M87" s="47"/>
      <c r="N87" s="107"/>
      <c r="O87" s="107"/>
      <c r="P87" s="107"/>
      <c r="Q87" s="107"/>
      <c r="R87" s="107"/>
      <c r="S87" s="107"/>
      <c r="T87" s="107"/>
      <c r="U87" s="107"/>
      <c r="V87" s="107"/>
      <c r="W87" s="107"/>
      <c r="X87" s="107"/>
      <c r="Y87" s="107"/>
      <c r="Z87" s="105"/>
    </row>
    <row r="88" spans="1:27" ht="30" customHeight="1" x14ac:dyDescent="0.15">
      <c r="A88" s="81"/>
      <c r="B88" s="81"/>
      <c r="C88" s="109"/>
      <c r="D88" s="106"/>
      <c r="E88" s="106"/>
      <c r="F88" s="106"/>
      <c r="G88" s="106"/>
      <c r="H88" s="106"/>
      <c r="I88" s="103"/>
      <c r="J88" s="114" t="s">
        <v>189</v>
      </c>
      <c r="K88" s="114"/>
      <c r="L88" s="114"/>
      <c r="M88" s="114"/>
      <c r="N88" s="114"/>
      <c r="O88" s="114"/>
      <c r="P88" s="114"/>
      <c r="Q88" s="114"/>
      <c r="R88" s="114"/>
      <c r="S88" s="114"/>
      <c r="T88" s="114"/>
      <c r="U88" s="114"/>
      <c r="V88" s="114"/>
      <c r="W88" s="114"/>
      <c r="X88" s="114"/>
      <c r="Y88" s="114"/>
      <c r="Z88" s="105"/>
    </row>
    <row r="89" spans="1:27" ht="20.100000000000001" customHeight="1" x14ac:dyDescent="0.15">
      <c r="A89" s="81">
        <f>IFERROR(IF(OR(AND($I63="する",NOT(IFERROR(SEARCH("@",$I89),0)&gt;0)),AND($I63="しない",NOT(ISBLANK($I89)))),1001,0),3)</f>
        <v>0</v>
      </c>
      <c r="B89" s="81"/>
      <c r="C89" s="109"/>
      <c r="D89" s="101">
        <v>12</v>
      </c>
      <c r="E89" s="76" t="s">
        <v>27</v>
      </c>
      <c r="I89" s="47"/>
      <c r="J89" s="47"/>
      <c r="K89" s="47"/>
      <c r="L89" s="47"/>
      <c r="M89" s="47"/>
      <c r="N89" s="47"/>
      <c r="O89" s="47"/>
      <c r="P89" s="47"/>
      <c r="Q89" s="47"/>
      <c r="R89" s="47"/>
      <c r="S89" s="47"/>
      <c r="T89" s="47"/>
      <c r="U89" s="47"/>
      <c r="V89" s="47"/>
      <c r="W89" s="47"/>
      <c r="X89" s="47"/>
      <c r="Y89" s="47"/>
      <c r="Z89" s="105"/>
    </row>
    <row r="90" spans="1:27" ht="30" customHeight="1" x14ac:dyDescent="0.15">
      <c r="A90" s="81"/>
      <c r="B90" s="81"/>
      <c r="C90" s="109"/>
      <c r="D90" s="101"/>
      <c r="I90" s="103"/>
      <c r="J90" s="116" t="s">
        <v>193</v>
      </c>
      <c r="K90" s="116"/>
      <c r="L90" s="116"/>
      <c r="M90" s="116"/>
      <c r="N90" s="116"/>
      <c r="O90" s="116"/>
      <c r="P90" s="116"/>
      <c r="Q90" s="116"/>
      <c r="R90" s="116"/>
      <c r="S90" s="116"/>
      <c r="T90" s="116"/>
      <c r="U90" s="116"/>
      <c r="V90" s="116"/>
      <c r="W90" s="116"/>
      <c r="X90" s="116"/>
      <c r="Y90" s="116"/>
      <c r="Z90" s="106"/>
      <c r="AA90" s="117"/>
    </row>
    <row r="91" spans="1:27" ht="20.100000000000001" customHeight="1" x14ac:dyDescent="0.15">
      <c r="A91" s="81"/>
      <c r="B91" s="81"/>
      <c r="C91" s="120"/>
      <c r="D91" s="121"/>
      <c r="E91" s="121"/>
      <c r="F91" s="121"/>
      <c r="G91" s="121"/>
      <c r="H91" s="121"/>
      <c r="I91" s="122"/>
      <c r="J91" s="130"/>
      <c r="K91" s="131"/>
      <c r="L91" s="130"/>
      <c r="M91" s="130"/>
      <c r="N91" s="130"/>
      <c r="O91" s="130"/>
      <c r="P91" s="130"/>
      <c r="Q91" s="132"/>
      <c r="R91" s="130"/>
      <c r="S91" s="130"/>
      <c r="T91" s="130"/>
      <c r="U91" s="130"/>
      <c r="V91" s="130"/>
      <c r="W91" s="130"/>
      <c r="X91" s="130"/>
      <c r="Y91" s="130"/>
      <c r="Z91" s="121"/>
      <c r="AA91" s="117"/>
    </row>
    <row r="92" spans="1:27" ht="15.75" hidden="1" customHeight="1" x14ac:dyDescent="0.15">
      <c r="A92" s="81"/>
      <c r="B92" s="81"/>
      <c r="C92" s="106"/>
      <c r="D92" s="106"/>
      <c r="E92" s="106"/>
      <c r="F92" s="106"/>
      <c r="G92" s="106"/>
      <c r="H92" s="106"/>
      <c r="I92" s="133"/>
      <c r="J92" s="106"/>
      <c r="K92" s="134"/>
      <c r="L92" s="106"/>
      <c r="M92" s="106"/>
      <c r="N92" s="106"/>
      <c r="O92" s="106"/>
      <c r="P92" s="106"/>
      <c r="Q92" s="106"/>
      <c r="R92" s="106"/>
      <c r="S92" s="106"/>
      <c r="T92" s="106"/>
      <c r="U92" s="106"/>
      <c r="V92" s="106"/>
      <c r="W92" s="106"/>
      <c r="X92" s="106"/>
      <c r="Y92" s="106"/>
      <c r="Z92" s="106"/>
    </row>
    <row r="93" spans="1:27" ht="15.75" hidden="1" customHeight="1" x14ac:dyDescent="0.15">
      <c r="A93" s="81"/>
      <c r="B93" s="81"/>
      <c r="C93" s="106"/>
      <c r="D93" s="106"/>
      <c r="E93" s="106"/>
      <c r="F93" s="106"/>
      <c r="G93" s="106"/>
      <c r="H93" s="106"/>
      <c r="I93" s="133"/>
      <c r="J93" s="106"/>
      <c r="K93" s="134"/>
      <c r="L93" s="106"/>
      <c r="M93" s="106"/>
      <c r="N93" s="106"/>
      <c r="O93" s="106"/>
      <c r="P93" s="106"/>
      <c r="Q93" s="106"/>
      <c r="R93" s="106"/>
      <c r="S93" s="106"/>
      <c r="T93" s="106"/>
      <c r="U93" s="106"/>
      <c r="V93" s="106"/>
      <c r="W93" s="106"/>
      <c r="X93" s="106"/>
      <c r="Y93" s="106"/>
      <c r="Z93" s="106"/>
    </row>
    <row r="94" spans="1:27" ht="15.75" hidden="1" customHeight="1" x14ac:dyDescent="0.15">
      <c r="A94" s="81"/>
      <c r="B94" s="81"/>
      <c r="C94" s="106"/>
      <c r="D94" s="106"/>
      <c r="E94" s="106"/>
      <c r="F94" s="106"/>
      <c r="G94" s="106"/>
      <c r="H94" s="106"/>
      <c r="I94" s="133"/>
      <c r="J94" s="106"/>
      <c r="K94" s="134"/>
      <c r="L94" s="106"/>
      <c r="M94" s="106"/>
      <c r="N94" s="106"/>
      <c r="O94" s="106"/>
      <c r="P94" s="106"/>
      <c r="Q94" s="106"/>
      <c r="R94" s="106"/>
      <c r="S94" s="106"/>
      <c r="T94" s="106"/>
      <c r="U94" s="106"/>
      <c r="V94" s="106"/>
      <c r="W94" s="106"/>
      <c r="X94" s="106"/>
      <c r="Y94" s="106"/>
      <c r="Z94" s="106"/>
    </row>
    <row r="95" spans="1:27" ht="15.75" hidden="1" customHeight="1" x14ac:dyDescent="0.15">
      <c r="A95" s="81"/>
      <c r="B95" s="81"/>
      <c r="C95" s="106"/>
      <c r="D95" s="106"/>
      <c r="E95" s="106"/>
      <c r="F95" s="106"/>
      <c r="G95" s="106"/>
      <c r="H95" s="106"/>
      <c r="I95" s="133"/>
      <c r="J95" s="106"/>
      <c r="K95" s="134"/>
      <c r="L95" s="106"/>
      <c r="M95" s="106"/>
      <c r="N95" s="106"/>
      <c r="O95" s="106"/>
      <c r="P95" s="106"/>
      <c r="Q95" s="106"/>
      <c r="R95" s="106"/>
      <c r="S95" s="106"/>
      <c r="T95" s="106"/>
      <c r="U95" s="106"/>
      <c r="V95" s="106"/>
      <c r="W95" s="106"/>
      <c r="X95" s="106"/>
      <c r="Y95" s="106"/>
      <c r="Z95" s="106"/>
    </row>
    <row r="96" spans="1:27" ht="15.75" hidden="1" customHeight="1" x14ac:dyDescent="0.15">
      <c r="A96" s="81"/>
      <c r="B96" s="81"/>
      <c r="C96" s="106"/>
      <c r="D96" s="106"/>
      <c r="E96" s="106"/>
      <c r="F96" s="106"/>
      <c r="G96" s="106"/>
      <c r="H96" s="106"/>
      <c r="I96" s="133"/>
      <c r="J96" s="106"/>
      <c r="K96" s="134"/>
      <c r="L96" s="106"/>
      <c r="M96" s="106"/>
      <c r="N96" s="106"/>
      <c r="O96" s="106"/>
      <c r="P96" s="106"/>
      <c r="Q96" s="106"/>
      <c r="R96" s="106"/>
      <c r="S96" s="106"/>
      <c r="T96" s="106"/>
      <c r="U96" s="106"/>
      <c r="V96" s="106"/>
      <c r="W96" s="106"/>
      <c r="X96" s="106"/>
      <c r="Y96" s="106"/>
      <c r="Z96" s="106"/>
    </row>
    <row r="97" spans="1:26" ht="15.75" hidden="1" customHeight="1" x14ac:dyDescent="0.15">
      <c r="A97" s="81"/>
      <c r="B97" s="81"/>
      <c r="C97" s="106"/>
      <c r="D97" s="106"/>
      <c r="E97" s="106"/>
      <c r="F97" s="106"/>
      <c r="G97" s="106"/>
      <c r="H97" s="106"/>
      <c r="I97" s="133"/>
      <c r="J97" s="106"/>
      <c r="K97" s="134"/>
      <c r="L97" s="106"/>
      <c r="M97" s="106"/>
      <c r="N97" s="106"/>
      <c r="O97" s="106"/>
      <c r="P97" s="106"/>
      <c r="Q97" s="106"/>
      <c r="R97" s="106"/>
      <c r="S97" s="106"/>
      <c r="T97" s="106"/>
      <c r="U97" s="106"/>
      <c r="V97" s="106"/>
      <c r="W97" s="106"/>
      <c r="X97" s="106"/>
      <c r="Y97" s="106"/>
      <c r="Z97" s="106"/>
    </row>
    <row r="98" spans="1:26" ht="15.75" hidden="1" customHeight="1" x14ac:dyDescent="0.15">
      <c r="A98" s="81"/>
      <c r="B98" s="81"/>
      <c r="C98" s="106"/>
      <c r="D98" s="106"/>
      <c r="E98" s="106"/>
      <c r="F98" s="106"/>
      <c r="G98" s="106"/>
      <c r="H98" s="106"/>
      <c r="I98" s="133"/>
      <c r="J98" s="106"/>
      <c r="K98" s="134"/>
      <c r="L98" s="106"/>
      <c r="M98" s="106"/>
      <c r="N98" s="106"/>
      <c r="O98" s="106"/>
      <c r="P98" s="106"/>
      <c r="Q98" s="106"/>
      <c r="R98" s="106"/>
      <c r="S98" s="106"/>
      <c r="T98" s="106"/>
      <c r="U98" s="106"/>
      <c r="V98" s="106"/>
      <c r="W98" s="106"/>
      <c r="X98" s="106"/>
      <c r="Y98" s="106"/>
      <c r="Z98" s="106"/>
    </row>
    <row r="99" spans="1:26" ht="15.75" hidden="1" customHeight="1" x14ac:dyDescent="0.15">
      <c r="A99" s="81"/>
      <c r="B99" s="81"/>
      <c r="C99" s="106"/>
      <c r="D99" s="106"/>
      <c r="E99" s="106"/>
      <c r="F99" s="106"/>
      <c r="G99" s="106"/>
      <c r="H99" s="106"/>
      <c r="I99" s="133"/>
      <c r="J99" s="106"/>
      <c r="K99" s="134"/>
      <c r="L99" s="106"/>
      <c r="M99" s="106"/>
      <c r="N99" s="106"/>
      <c r="O99" s="106"/>
      <c r="P99" s="106"/>
      <c r="Q99" s="106"/>
      <c r="R99" s="106"/>
      <c r="S99" s="106"/>
      <c r="T99" s="106"/>
      <c r="U99" s="106"/>
      <c r="V99" s="106"/>
      <c r="W99" s="106"/>
      <c r="X99" s="106"/>
      <c r="Y99" s="106"/>
      <c r="Z99" s="106"/>
    </row>
    <row r="100" spans="1:26" ht="15.75" hidden="1" customHeight="1" x14ac:dyDescent="0.15">
      <c r="A100" s="81"/>
      <c r="B100" s="81"/>
      <c r="C100" s="106"/>
      <c r="D100" s="106"/>
      <c r="E100" s="106"/>
      <c r="F100" s="106"/>
      <c r="G100" s="106"/>
      <c r="H100" s="106"/>
      <c r="I100" s="133"/>
      <c r="J100" s="106"/>
      <c r="K100" s="134"/>
      <c r="L100" s="106"/>
      <c r="M100" s="106"/>
      <c r="N100" s="106"/>
      <c r="O100" s="106"/>
      <c r="P100" s="106"/>
      <c r="Q100" s="106"/>
      <c r="R100" s="106"/>
      <c r="S100" s="106"/>
      <c r="T100" s="106"/>
      <c r="U100" s="106"/>
      <c r="V100" s="106"/>
      <c r="W100" s="106"/>
      <c r="X100" s="106"/>
      <c r="Y100" s="106"/>
      <c r="Z100" s="106"/>
    </row>
    <row r="101" spans="1:26" ht="15.75" hidden="1" customHeight="1" x14ac:dyDescent="0.15">
      <c r="A101" s="81"/>
      <c r="B101" s="81"/>
      <c r="C101" s="106"/>
      <c r="D101" s="106"/>
      <c r="E101" s="106"/>
      <c r="F101" s="106"/>
      <c r="G101" s="106"/>
      <c r="H101" s="106"/>
      <c r="I101" s="133"/>
      <c r="J101" s="106"/>
      <c r="K101" s="134"/>
      <c r="L101" s="106"/>
      <c r="M101" s="106"/>
      <c r="N101" s="106"/>
      <c r="O101" s="106"/>
      <c r="P101" s="106"/>
      <c r="Q101" s="106"/>
      <c r="R101" s="106"/>
      <c r="S101" s="106"/>
      <c r="T101" s="106"/>
      <c r="U101" s="106"/>
      <c r="V101" s="106"/>
      <c r="W101" s="106"/>
      <c r="X101" s="106"/>
      <c r="Y101" s="106"/>
      <c r="Z101" s="106"/>
    </row>
    <row r="102" spans="1:26" ht="15.75" hidden="1" customHeight="1" x14ac:dyDescent="0.15">
      <c r="A102" s="81"/>
      <c r="B102" s="81"/>
      <c r="C102" s="106"/>
      <c r="D102" s="106"/>
      <c r="E102" s="106"/>
      <c r="F102" s="106"/>
      <c r="G102" s="106"/>
      <c r="H102" s="106"/>
      <c r="I102" s="133"/>
      <c r="J102" s="106"/>
      <c r="K102" s="134"/>
      <c r="L102" s="106"/>
      <c r="M102" s="106"/>
      <c r="N102" s="106"/>
      <c r="O102" s="106"/>
      <c r="P102" s="106"/>
      <c r="Q102" s="106"/>
      <c r="R102" s="106"/>
      <c r="S102" s="106"/>
      <c r="T102" s="106"/>
      <c r="U102" s="106"/>
      <c r="V102" s="106"/>
      <c r="W102" s="106"/>
      <c r="X102" s="106"/>
      <c r="Y102" s="106"/>
      <c r="Z102" s="106"/>
    </row>
    <row r="103" spans="1:26" ht="15.75" hidden="1" customHeight="1" x14ac:dyDescent="0.15">
      <c r="A103" s="81"/>
      <c r="B103" s="81"/>
      <c r="C103" s="106"/>
      <c r="D103" s="106"/>
      <c r="E103" s="106"/>
      <c r="F103" s="106"/>
      <c r="G103" s="106"/>
      <c r="H103" s="106"/>
      <c r="I103" s="133"/>
      <c r="J103" s="106"/>
      <c r="K103" s="134"/>
      <c r="L103" s="106"/>
      <c r="M103" s="106"/>
      <c r="N103" s="106"/>
      <c r="O103" s="106"/>
      <c r="P103" s="106"/>
      <c r="Q103" s="106"/>
      <c r="R103" s="106"/>
      <c r="S103" s="106"/>
      <c r="T103" s="106"/>
      <c r="U103" s="106"/>
      <c r="V103" s="106"/>
      <c r="W103" s="106"/>
      <c r="X103" s="106"/>
      <c r="Y103" s="106"/>
      <c r="Z103" s="106"/>
    </row>
    <row r="104" spans="1:26" ht="15.75" hidden="1" customHeight="1" x14ac:dyDescent="0.15">
      <c r="A104" s="81"/>
      <c r="B104" s="81"/>
      <c r="C104" s="106"/>
      <c r="D104" s="106"/>
      <c r="E104" s="106"/>
      <c r="F104" s="106"/>
      <c r="G104" s="106"/>
      <c r="H104" s="106"/>
      <c r="I104" s="133"/>
      <c r="J104" s="106"/>
      <c r="K104" s="134"/>
      <c r="L104" s="106"/>
      <c r="M104" s="106"/>
      <c r="N104" s="106"/>
      <c r="O104" s="106"/>
      <c r="P104" s="106"/>
      <c r="Q104" s="106"/>
      <c r="R104" s="106"/>
      <c r="S104" s="106"/>
      <c r="T104" s="106"/>
      <c r="U104" s="106"/>
      <c r="V104" s="106"/>
      <c r="W104" s="106"/>
      <c r="X104" s="106"/>
      <c r="Y104" s="106"/>
      <c r="Z104" s="106"/>
    </row>
    <row r="105" spans="1:26" ht="15.75" hidden="1" customHeight="1" x14ac:dyDescent="0.15">
      <c r="A105" s="81"/>
      <c r="B105" s="81"/>
      <c r="C105" s="106"/>
      <c r="D105" s="106"/>
      <c r="E105" s="106"/>
      <c r="F105" s="106"/>
      <c r="G105" s="106"/>
      <c r="H105" s="106"/>
      <c r="I105" s="133"/>
      <c r="J105" s="106"/>
      <c r="K105" s="134"/>
      <c r="L105" s="106"/>
      <c r="M105" s="106"/>
      <c r="N105" s="106"/>
      <c r="O105" s="106"/>
      <c r="P105" s="106"/>
      <c r="Q105" s="106"/>
      <c r="R105" s="106"/>
      <c r="S105" s="106"/>
      <c r="T105" s="106"/>
      <c r="U105" s="106"/>
      <c r="V105" s="106"/>
      <c r="W105" s="106"/>
      <c r="X105" s="106"/>
      <c r="Y105" s="106"/>
      <c r="Z105" s="106"/>
    </row>
    <row r="106" spans="1:26" ht="15.75" hidden="1" customHeight="1" x14ac:dyDescent="0.15">
      <c r="A106" s="81"/>
      <c r="B106" s="81"/>
      <c r="C106" s="106"/>
      <c r="D106" s="106"/>
      <c r="E106" s="106"/>
      <c r="F106" s="106"/>
      <c r="G106" s="106"/>
      <c r="H106" s="106"/>
      <c r="I106" s="133"/>
      <c r="J106" s="106"/>
      <c r="K106" s="134"/>
      <c r="L106" s="106"/>
      <c r="M106" s="106"/>
      <c r="N106" s="106"/>
      <c r="O106" s="106"/>
      <c r="P106" s="106"/>
      <c r="Q106" s="106"/>
      <c r="R106" s="106"/>
      <c r="S106" s="106"/>
      <c r="T106" s="106"/>
      <c r="U106" s="106"/>
      <c r="V106" s="106"/>
      <c r="W106" s="106"/>
      <c r="X106" s="106"/>
      <c r="Y106" s="106"/>
      <c r="Z106" s="106"/>
    </row>
    <row r="107" spans="1:26" ht="15.75" hidden="1" customHeight="1" x14ac:dyDescent="0.15">
      <c r="A107" s="81"/>
      <c r="B107" s="81"/>
      <c r="C107" s="106"/>
      <c r="D107" s="106"/>
      <c r="E107" s="106"/>
      <c r="F107" s="106"/>
      <c r="G107" s="106"/>
      <c r="H107" s="106"/>
      <c r="I107" s="133"/>
      <c r="J107" s="106"/>
      <c r="K107" s="134"/>
      <c r="L107" s="106"/>
      <c r="M107" s="106"/>
      <c r="N107" s="106"/>
      <c r="O107" s="106"/>
      <c r="P107" s="106"/>
      <c r="Q107" s="106"/>
      <c r="R107" s="106"/>
      <c r="S107" s="106"/>
      <c r="T107" s="106"/>
      <c r="U107" s="106"/>
      <c r="V107" s="106"/>
      <c r="W107" s="106"/>
      <c r="X107" s="106"/>
      <c r="Y107" s="106"/>
      <c r="Z107" s="106"/>
    </row>
    <row r="108" spans="1:26" ht="20.100000000000001" customHeight="1" x14ac:dyDescent="0.15">
      <c r="A108" s="81"/>
      <c r="B108" s="81"/>
      <c r="C108" s="106"/>
      <c r="D108" s="106"/>
      <c r="E108" s="106"/>
      <c r="F108" s="106"/>
      <c r="G108" s="106"/>
      <c r="H108" s="106"/>
      <c r="I108" s="133"/>
      <c r="J108" s="106"/>
      <c r="K108" s="134"/>
      <c r="L108" s="106"/>
      <c r="M108" s="106"/>
      <c r="N108" s="106"/>
      <c r="O108" s="106"/>
      <c r="P108" s="106"/>
      <c r="Q108" s="106"/>
      <c r="R108" s="106"/>
      <c r="S108" s="106"/>
      <c r="T108" s="106"/>
      <c r="U108" s="106"/>
      <c r="V108" s="106"/>
      <c r="W108" s="106"/>
      <c r="X108" s="106"/>
      <c r="Y108" s="106"/>
      <c r="Z108" s="106"/>
    </row>
    <row r="109" spans="1:26" ht="20.100000000000001" customHeight="1" x14ac:dyDescent="0.15">
      <c r="A109" s="81"/>
      <c r="B109" s="81"/>
      <c r="C109" s="93" t="s">
        <v>37</v>
      </c>
      <c r="D109" s="94"/>
      <c r="E109" s="94"/>
      <c r="F109" s="94"/>
      <c r="G109" s="94"/>
      <c r="H109" s="95"/>
      <c r="Q109" s="135"/>
    </row>
    <row r="110" spans="1:26" ht="15" customHeight="1" x14ac:dyDescent="0.15">
      <c r="A110" s="81"/>
      <c r="B110" s="81"/>
      <c r="C110" s="136"/>
      <c r="D110" s="137"/>
      <c r="E110" s="137"/>
      <c r="F110" s="137"/>
      <c r="G110" s="137"/>
      <c r="H110" s="137"/>
      <c r="I110" s="138"/>
      <c r="J110" s="98"/>
      <c r="K110" s="138"/>
      <c r="L110" s="98"/>
      <c r="M110" s="98"/>
      <c r="N110" s="98"/>
      <c r="O110" s="98"/>
      <c r="P110" s="98"/>
      <c r="Q110" s="139"/>
      <c r="R110" s="98"/>
      <c r="S110" s="98"/>
      <c r="T110" s="98"/>
      <c r="U110" s="98"/>
      <c r="V110" s="98"/>
      <c r="W110" s="98"/>
      <c r="X110" s="98"/>
      <c r="Y110" s="98"/>
      <c r="Z110" s="99"/>
    </row>
    <row r="111" spans="1:26" ht="30" customHeight="1" x14ac:dyDescent="0.15">
      <c r="A111" s="81"/>
      <c r="B111" s="81"/>
      <c r="C111" s="136"/>
      <c r="D111" s="140" t="s">
        <v>190</v>
      </c>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05"/>
    </row>
    <row r="112" spans="1:26" ht="20.100000000000001" customHeight="1" x14ac:dyDescent="0.15">
      <c r="A112" s="81"/>
      <c r="B112" s="81"/>
      <c r="C112" s="100"/>
      <c r="D112" s="101">
        <v>1</v>
      </c>
      <c r="E112" s="76" t="s">
        <v>38</v>
      </c>
      <c r="I112" s="47"/>
      <c r="J112" s="47"/>
      <c r="K112" s="47"/>
      <c r="L112" s="47"/>
      <c r="M112" s="47"/>
      <c r="N112" s="47"/>
      <c r="O112" s="47"/>
      <c r="P112" s="47"/>
      <c r="Q112" s="70"/>
      <c r="R112" s="47"/>
      <c r="S112" s="47"/>
      <c r="T112" s="47"/>
      <c r="U112" s="47"/>
      <c r="V112" s="47"/>
      <c r="W112" s="47"/>
      <c r="X112" s="47"/>
      <c r="Y112" s="47"/>
      <c r="Z112" s="105"/>
    </row>
    <row r="113" spans="1:26" ht="20.100000000000001" customHeight="1" x14ac:dyDescent="0.15">
      <c r="A113" s="81"/>
      <c r="B113" s="81"/>
      <c r="C113" s="100"/>
      <c r="D113" s="101"/>
      <c r="E113" s="106"/>
      <c r="F113" s="106"/>
      <c r="G113" s="106"/>
      <c r="H113" s="106"/>
      <c r="I113" s="112"/>
      <c r="J113" s="108" t="s">
        <v>39</v>
      </c>
      <c r="K113" s="141"/>
      <c r="L113" s="107"/>
      <c r="M113" s="107"/>
      <c r="N113" s="107"/>
      <c r="O113" s="107"/>
      <c r="P113" s="107"/>
      <c r="Q113" s="142"/>
      <c r="R113" s="107"/>
      <c r="S113" s="107"/>
      <c r="T113" s="107"/>
      <c r="U113" s="107"/>
      <c r="V113" s="107"/>
      <c r="W113" s="107"/>
      <c r="X113" s="107"/>
      <c r="Y113" s="107"/>
      <c r="Z113" s="105"/>
    </row>
    <row r="114" spans="1:26" ht="20.100000000000001" customHeight="1" x14ac:dyDescent="0.15">
      <c r="A114" s="81">
        <f>IFERROR(IF(AND(TRIM($I114)&lt;&gt;"", NOT(OR(IFERROR(SEARCH(" ",$I114),0)&gt;0, IFERROR(SEARCH("　",$I114),0)&gt;0))),1001,0),3)</f>
        <v>0</v>
      </c>
      <c r="B114" s="81"/>
      <c r="C114" s="100"/>
      <c r="D114" s="101">
        <f>D112+1</f>
        <v>2</v>
      </c>
      <c r="E114" s="76" t="s">
        <v>40</v>
      </c>
      <c r="I114" s="47"/>
      <c r="J114" s="47"/>
      <c r="K114" s="47"/>
      <c r="L114" s="47"/>
      <c r="M114" s="47"/>
      <c r="N114" s="47"/>
      <c r="O114" s="47"/>
      <c r="P114" s="47"/>
      <c r="Q114" s="47"/>
      <c r="R114" s="47"/>
      <c r="S114" s="47"/>
      <c r="T114" s="47"/>
      <c r="U114" s="47"/>
      <c r="V114" s="47"/>
      <c r="W114" s="47"/>
      <c r="X114" s="47"/>
      <c r="Y114" s="47"/>
      <c r="Z114" s="105"/>
    </row>
    <row r="115" spans="1:26" ht="20.100000000000001" customHeight="1" x14ac:dyDescent="0.15">
      <c r="A115" s="81"/>
      <c r="B115" s="81"/>
      <c r="C115" s="100"/>
      <c r="D115" s="101"/>
      <c r="E115" s="106"/>
      <c r="F115" s="106"/>
      <c r="G115" s="106"/>
      <c r="H115" s="106"/>
      <c r="I115" s="112"/>
      <c r="J115" s="108" t="s">
        <v>19</v>
      </c>
      <c r="K115" s="108"/>
      <c r="L115" s="108"/>
      <c r="M115" s="108"/>
      <c r="N115" s="108"/>
      <c r="O115" s="108"/>
      <c r="P115" s="108"/>
      <c r="Q115" s="108"/>
      <c r="R115" s="108"/>
      <c r="S115" s="108"/>
      <c r="T115" s="108"/>
      <c r="U115" s="108"/>
      <c r="V115" s="108"/>
      <c r="W115" s="108"/>
      <c r="X115" s="108"/>
      <c r="Y115" s="108"/>
      <c r="Z115" s="105"/>
    </row>
    <row r="116" spans="1:26" ht="20.100000000000001" customHeight="1" x14ac:dyDescent="0.15">
      <c r="A116" s="81">
        <f>IFERROR(IF(AND(TRIM($I116)&lt;&gt;"", NOT(OR(IFERROR(SEARCH(" ",$I116),0)&gt;0, IFERROR(SEARCH("　",$I116),0)&gt;0))),1001,0),3)</f>
        <v>0</v>
      </c>
      <c r="B116" s="81"/>
      <c r="C116" s="100"/>
      <c r="D116" s="101">
        <f>D114+1</f>
        <v>3</v>
      </c>
      <c r="E116" s="76" t="s">
        <v>41</v>
      </c>
      <c r="I116" s="47"/>
      <c r="J116" s="47"/>
      <c r="K116" s="47"/>
      <c r="L116" s="47"/>
      <c r="M116" s="47"/>
      <c r="N116" s="47"/>
      <c r="O116" s="47"/>
      <c r="P116" s="47"/>
      <c r="Q116" s="47"/>
      <c r="R116" s="47"/>
      <c r="S116" s="47"/>
      <c r="T116" s="47"/>
      <c r="U116" s="47"/>
      <c r="V116" s="47"/>
      <c r="W116" s="47"/>
      <c r="X116" s="47"/>
      <c r="Y116" s="47"/>
      <c r="Z116" s="105"/>
    </row>
    <row r="117" spans="1:26" ht="20.100000000000001" customHeight="1" x14ac:dyDescent="0.15">
      <c r="A117" s="81"/>
      <c r="B117" s="81"/>
      <c r="C117" s="100"/>
      <c r="D117" s="106"/>
      <c r="E117" s="106"/>
      <c r="F117" s="106"/>
      <c r="G117" s="106"/>
      <c r="H117" s="106"/>
      <c r="I117" s="112"/>
      <c r="J117" s="108" t="s">
        <v>21</v>
      </c>
      <c r="K117" s="108"/>
      <c r="L117" s="108"/>
      <c r="M117" s="108"/>
      <c r="N117" s="108"/>
      <c r="O117" s="108"/>
      <c r="P117" s="108"/>
      <c r="Q117" s="108"/>
      <c r="R117" s="108"/>
      <c r="S117" s="108"/>
      <c r="T117" s="108"/>
      <c r="U117" s="108"/>
      <c r="V117" s="108"/>
      <c r="W117" s="108"/>
      <c r="X117" s="108"/>
      <c r="Y117" s="108"/>
      <c r="Z117" s="105"/>
    </row>
    <row r="118" spans="1:26" ht="20.100000000000001" customHeight="1" x14ac:dyDescent="0.15">
      <c r="A118" s="81"/>
      <c r="B118" s="81"/>
      <c r="C118" s="100"/>
      <c r="D118" s="101">
        <f>D116+1</f>
        <v>4</v>
      </c>
      <c r="E118" s="76" t="s">
        <v>11</v>
      </c>
      <c r="I118" s="49"/>
      <c r="J118" s="50"/>
      <c r="K118" s="50"/>
      <c r="L118" s="50"/>
      <c r="M118" s="50"/>
      <c r="N118" s="106"/>
      <c r="O118" s="106"/>
      <c r="P118" s="106"/>
      <c r="Q118" s="106"/>
      <c r="R118" s="106"/>
      <c r="S118" s="106"/>
      <c r="T118" s="106"/>
      <c r="U118" s="106"/>
      <c r="V118" s="106"/>
      <c r="W118" s="106"/>
      <c r="X118" s="106"/>
      <c r="Y118" s="106"/>
      <c r="Z118" s="105"/>
    </row>
    <row r="119" spans="1:26" ht="20.100000000000001" customHeight="1" x14ac:dyDescent="0.15">
      <c r="A119" s="81"/>
      <c r="B119" s="81"/>
      <c r="C119" s="100"/>
      <c r="D119" s="101"/>
      <c r="E119" s="106"/>
      <c r="F119" s="106"/>
      <c r="G119" s="106"/>
      <c r="H119" s="106"/>
      <c r="I119" s="103"/>
      <c r="J119" s="108" t="s">
        <v>59</v>
      </c>
      <c r="K119" s="107"/>
      <c r="L119" s="107"/>
      <c r="M119" s="107"/>
      <c r="N119" s="107"/>
      <c r="O119" s="107"/>
      <c r="P119" s="107"/>
      <c r="Q119" s="107"/>
      <c r="R119" s="107"/>
      <c r="S119" s="107"/>
      <c r="T119" s="107"/>
      <c r="U119" s="107"/>
      <c r="V119" s="107"/>
      <c r="W119" s="107"/>
      <c r="X119" s="107"/>
      <c r="Y119" s="107"/>
      <c r="Z119" s="105"/>
    </row>
    <row r="120" spans="1:26" ht="20.100000000000001" customHeight="1" x14ac:dyDescent="0.15">
      <c r="A120" s="81">
        <f>IFERROR(IF(AND(TRIM($I120)&lt;&gt;"", AND(OR(ISERROR(FIND("@"&amp;LEFT($I120,3)&amp;"@", 都道府県3))=FALSE, ISERROR(FIND("@"&amp;LEFT($I120,4)&amp;"@",都道府県4))=FALSE))=FALSE),1001,0),3)</f>
        <v>0</v>
      </c>
      <c r="B120" s="81"/>
      <c r="C120" s="100"/>
      <c r="D120" s="101">
        <f>D118+1</f>
        <v>5</v>
      </c>
      <c r="E120" s="76" t="s">
        <v>12</v>
      </c>
      <c r="I120" s="51"/>
      <c r="J120" s="51"/>
      <c r="K120" s="51"/>
      <c r="L120" s="51"/>
      <c r="M120" s="51"/>
      <c r="N120" s="51"/>
      <c r="O120" s="51"/>
      <c r="P120" s="51"/>
      <c r="Q120" s="52"/>
      <c r="R120" s="51"/>
      <c r="S120" s="51"/>
      <c r="T120" s="51"/>
      <c r="U120" s="51"/>
      <c r="V120" s="51"/>
      <c r="W120" s="51"/>
      <c r="X120" s="51"/>
      <c r="Y120" s="51"/>
      <c r="Z120" s="105"/>
    </row>
    <row r="121" spans="1:26" ht="20.100000000000001" customHeight="1" x14ac:dyDescent="0.15">
      <c r="A121" s="81"/>
      <c r="B121" s="81"/>
      <c r="C121" s="100"/>
      <c r="D121" s="101"/>
      <c r="E121" s="106"/>
      <c r="F121" s="106"/>
      <c r="G121" s="106"/>
      <c r="H121" s="106"/>
      <c r="I121" s="103"/>
      <c r="J121" s="108" t="s">
        <v>42</v>
      </c>
      <c r="K121" s="107"/>
      <c r="L121" s="107"/>
      <c r="M121" s="107"/>
      <c r="N121" s="107"/>
      <c r="O121" s="107"/>
      <c r="P121" s="107"/>
      <c r="Q121" s="107"/>
      <c r="R121" s="107"/>
      <c r="S121" s="107"/>
      <c r="T121" s="107"/>
      <c r="U121" s="107"/>
      <c r="V121" s="107"/>
      <c r="W121" s="107"/>
      <c r="X121" s="107"/>
      <c r="Y121" s="107"/>
      <c r="Z121" s="105"/>
    </row>
    <row r="122" spans="1:26" ht="20.100000000000001" customHeight="1" x14ac:dyDescent="0.15">
      <c r="A122" s="81">
        <f>IFERROR(IF(AND(TRIM($I122)&lt;&gt;"", NOT(AND(ISNUMBER(VALUE(SUBSTITUTE($I122,"-",""))), IFERROR(SEARCH("-",$I122),0)&gt;0))),1001,0),3)</f>
        <v>0</v>
      </c>
      <c r="B122" s="81"/>
      <c r="C122" s="100"/>
      <c r="D122" s="101">
        <f>D120+1</f>
        <v>6</v>
      </c>
      <c r="E122" s="76" t="s">
        <v>22</v>
      </c>
      <c r="I122" s="47"/>
      <c r="J122" s="47"/>
      <c r="K122" s="47"/>
      <c r="L122" s="47"/>
      <c r="M122" s="47"/>
      <c r="O122" s="113" t="s">
        <v>23</v>
      </c>
      <c r="P122" s="1"/>
      <c r="Q122" s="76" t="s">
        <v>24</v>
      </c>
      <c r="Y122" s="107"/>
      <c r="Z122" s="105"/>
    </row>
    <row r="123" spans="1:26" ht="20.100000000000001" customHeight="1" x14ac:dyDescent="0.15">
      <c r="A123" s="81"/>
      <c r="B123" s="81"/>
      <c r="C123" s="109"/>
      <c r="D123" s="106"/>
      <c r="E123" s="106"/>
      <c r="F123" s="106"/>
      <c r="G123" s="106"/>
      <c r="H123" s="106"/>
      <c r="I123" s="103"/>
      <c r="J123" s="108" t="s">
        <v>43</v>
      </c>
      <c r="K123" s="107"/>
      <c r="L123" s="107"/>
      <c r="M123" s="107"/>
      <c r="N123" s="107"/>
      <c r="O123" s="107"/>
      <c r="P123" s="107"/>
      <c r="Q123" s="107"/>
      <c r="R123" s="107"/>
      <c r="S123" s="107"/>
      <c r="T123" s="107"/>
      <c r="U123" s="107"/>
      <c r="V123" s="107"/>
      <c r="W123" s="107"/>
      <c r="X123" s="107"/>
      <c r="Y123" s="107"/>
      <c r="Z123" s="105"/>
    </row>
    <row r="124" spans="1:26" ht="20.100000000000001" customHeight="1" x14ac:dyDescent="0.15">
      <c r="A124" s="81">
        <f>IFERROR(IF(AND(TRIM($I124)&lt;&gt;"", NOT(AND(ISNUMBER(VALUE(SUBSTITUTE($I124,"-",""))), IFERROR(SEARCH("-",$I124),0)&gt;0))),1001,0),3)</f>
        <v>0</v>
      </c>
      <c r="B124" s="81"/>
      <c r="C124" s="100"/>
      <c r="D124" s="101">
        <f>D122+1</f>
        <v>7</v>
      </c>
      <c r="E124" s="76" t="s">
        <v>26</v>
      </c>
      <c r="I124" s="47"/>
      <c r="J124" s="47"/>
      <c r="K124" s="47"/>
      <c r="L124" s="47"/>
      <c r="M124" s="47"/>
      <c r="N124" s="107"/>
      <c r="O124" s="107"/>
      <c r="P124" s="107"/>
      <c r="Q124" s="107"/>
      <c r="R124" s="107"/>
      <c r="S124" s="107"/>
      <c r="T124" s="107"/>
      <c r="U124" s="107"/>
      <c r="V124" s="107"/>
      <c r="W124" s="107"/>
      <c r="X124" s="107"/>
      <c r="Y124" s="107"/>
      <c r="Z124" s="105"/>
    </row>
    <row r="125" spans="1:26" ht="20.100000000000001" customHeight="1" x14ac:dyDescent="0.15">
      <c r="A125" s="81"/>
      <c r="B125" s="81"/>
      <c r="C125" s="109"/>
      <c r="D125" s="106"/>
      <c r="E125" s="106"/>
      <c r="F125" s="106"/>
      <c r="G125" s="106"/>
      <c r="H125" s="106"/>
      <c r="I125" s="103"/>
      <c r="J125" s="108" t="s">
        <v>43</v>
      </c>
      <c r="K125" s="107"/>
      <c r="L125" s="107"/>
      <c r="M125" s="107"/>
      <c r="N125" s="107"/>
      <c r="O125" s="107"/>
      <c r="P125" s="107"/>
      <c r="Q125" s="107"/>
      <c r="R125" s="107"/>
      <c r="S125" s="107"/>
      <c r="T125" s="107"/>
      <c r="U125" s="107"/>
      <c r="V125" s="107"/>
      <c r="W125" s="107"/>
      <c r="X125" s="107"/>
      <c r="Y125" s="107"/>
      <c r="Z125" s="105"/>
    </row>
    <row r="126" spans="1:26" ht="20.100000000000001" customHeight="1" x14ac:dyDescent="0.15">
      <c r="A126" s="81">
        <f>IFERROR(IF(AND(TRIM($I126)&lt;&gt;"", NOT(IFERROR(SEARCH("@",$I126),0)&gt;0)),1001,0),3)</f>
        <v>0</v>
      </c>
      <c r="B126" s="81"/>
      <c r="C126" s="100"/>
      <c r="D126" s="101">
        <f>D124+1</f>
        <v>8</v>
      </c>
      <c r="E126" s="76" t="s">
        <v>27</v>
      </c>
      <c r="I126" s="47"/>
      <c r="J126" s="47"/>
      <c r="K126" s="47"/>
      <c r="L126" s="47"/>
      <c r="M126" s="47"/>
      <c r="N126" s="47"/>
      <c r="O126" s="47"/>
      <c r="P126" s="47"/>
      <c r="Q126" s="53"/>
      <c r="R126" s="47"/>
      <c r="S126" s="47"/>
      <c r="T126" s="47"/>
      <c r="U126" s="47"/>
      <c r="V126" s="47"/>
      <c r="W126" s="47"/>
      <c r="X126" s="47"/>
      <c r="Y126" s="47"/>
      <c r="Z126" s="105"/>
    </row>
    <row r="127" spans="1:26" ht="20.100000000000001" customHeight="1" x14ac:dyDescent="0.15">
      <c r="A127" s="81"/>
      <c r="B127" s="81"/>
      <c r="C127" s="109"/>
      <c r="D127" s="106"/>
      <c r="E127" s="106"/>
      <c r="F127" s="106"/>
      <c r="G127" s="106"/>
      <c r="H127" s="106"/>
      <c r="I127" s="103"/>
      <c r="J127" s="143" t="s">
        <v>57</v>
      </c>
      <c r="K127" s="141"/>
      <c r="L127" s="107"/>
      <c r="M127" s="107"/>
      <c r="N127" s="107"/>
      <c r="O127" s="107"/>
      <c r="P127" s="107"/>
      <c r="Q127" s="144"/>
      <c r="R127" s="107"/>
      <c r="S127" s="107"/>
      <c r="T127" s="107"/>
      <c r="U127" s="107"/>
      <c r="V127" s="107"/>
      <c r="W127" s="107"/>
      <c r="X127" s="107"/>
      <c r="Y127" s="107"/>
      <c r="Z127" s="105"/>
    </row>
    <row r="128" spans="1:26" ht="20.100000000000001" customHeight="1" x14ac:dyDescent="0.15">
      <c r="A128" s="81"/>
      <c r="B128" s="81"/>
      <c r="C128" s="120"/>
      <c r="D128" s="121"/>
      <c r="E128" s="121"/>
      <c r="F128" s="121"/>
      <c r="G128" s="121"/>
      <c r="H128" s="121"/>
      <c r="I128" s="124"/>
      <c r="J128" s="123"/>
      <c r="K128" s="124"/>
      <c r="L128" s="123"/>
      <c r="M128" s="123"/>
      <c r="N128" s="123"/>
      <c r="O128" s="123"/>
      <c r="P128" s="123"/>
      <c r="Q128" s="145"/>
      <c r="R128" s="123"/>
      <c r="S128" s="123"/>
      <c r="T128" s="123"/>
      <c r="U128" s="123"/>
      <c r="V128" s="123"/>
      <c r="W128" s="123"/>
      <c r="X128" s="123"/>
      <c r="Y128" s="123"/>
      <c r="Z128" s="125"/>
    </row>
    <row r="129" spans="1:26" ht="20.100000000000001" customHeight="1" x14ac:dyDescent="0.15">
      <c r="A129" s="81"/>
      <c r="B129" s="81"/>
      <c r="C129" s="106"/>
      <c r="D129" s="106"/>
      <c r="E129" s="106"/>
      <c r="F129" s="106"/>
      <c r="G129" s="106"/>
      <c r="H129" s="106"/>
      <c r="I129" s="126"/>
      <c r="J129" s="126"/>
      <c r="K129" s="126"/>
      <c r="L129" s="126"/>
      <c r="M129" s="126"/>
      <c r="N129" s="126"/>
      <c r="O129" s="126"/>
      <c r="P129" s="126"/>
      <c r="Q129" s="146"/>
      <c r="R129" s="126"/>
      <c r="S129" s="126"/>
      <c r="T129" s="126"/>
      <c r="U129" s="126"/>
      <c r="V129" s="126"/>
      <c r="W129" s="126"/>
      <c r="X129" s="126"/>
      <c r="Y129" s="126"/>
      <c r="Z129" s="106"/>
    </row>
    <row r="130" spans="1:26" ht="15.75" hidden="1" customHeight="1" x14ac:dyDescent="0.15">
      <c r="A130" s="81"/>
      <c r="B130" s="81"/>
      <c r="C130" s="106"/>
      <c r="D130" s="106"/>
      <c r="E130" s="106"/>
      <c r="F130" s="106"/>
      <c r="G130" s="106"/>
      <c r="H130" s="106"/>
      <c r="I130" s="126"/>
      <c r="J130" s="126"/>
      <c r="K130" s="126"/>
      <c r="L130" s="126"/>
      <c r="M130" s="126"/>
      <c r="N130" s="126"/>
      <c r="O130" s="126"/>
      <c r="P130" s="126"/>
      <c r="Q130" s="146"/>
      <c r="R130" s="126"/>
      <c r="S130" s="126"/>
      <c r="T130" s="126"/>
      <c r="U130" s="126"/>
      <c r="V130" s="126"/>
      <c r="W130" s="126"/>
      <c r="X130" s="126"/>
      <c r="Y130" s="126"/>
      <c r="Z130" s="106"/>
    </row>
    <row r="131" spans="1:26" ht="15.75" hidden="1" customHeight="1" x14ac:dyDescent="0.15">
      <c r="A131" s="81"/>
      <c r="B131" s="81"/>
      <c r="C131" s="106"/>
      <c r="D131" s="106"/>
      <c r="E131" s="106"/>
      <c r="F131" s="106"/>
      <c r="G131" s="106"/>
      <c r="H131" s="106"/>
      <c r="I131" s="126"/>
      <c r="J131" s="126"/>
      <c r="K131" s="126"/>
      <c r="L131" s="126"/>
      <c r="M131" s="126"/>
      <c r="N131" s="126"/>
      <c r="O131" s="126"/>
      <c r="P131" s="126"/>
      <c r="Q131" s="146"/>
      <c r="R131" s="126"/>
      <c r="S131" s="126"/>
      <c r="T131" s="126"/>
      <c r="U131" s="126"/>
      <c r="V131" s="126"/>
      <c r="W131" s="126"/>
      <c r="X131" s="126"/>
      <c r="Y131" s="126"/>
      <c r="Z131" s="106"/>
    </row>
    <row r="132" spans="1:26" ht="15.75" hidden="1" customHeight="1" x14ac:dyDescent="0.15">
      <c r="A132" s="81"/>
      <c r="B132" s="81"/>
      <c r="C132" s="106"/>
      <c r="D132" s="106"/>
      <c r="E132" s="106"/>
      <c r="F132" s="106"/>
      <c r="G132" s="106"/>
      <c r="H132" s="106"/>
      <c r="I132" s="126"/>
      <c r="J132" s="126"/>
      <c r="K132" s="126"/>
      <c r="L132" s="126"/>
      <c r="M132" s="126"/>
      <c r="N132" s="126"/>
      <c r="O132" s="126"/>
      <c r="P132" s="126"/>
      <c r="Q132" s="146"/>
      <c r="R132" s="126"/>
      <c r="S132" s="126"/>
      <c r="T132" s="126"/>
      <c r="U132" s="126"/>
      <c r="V132" s="126"/>
      <c r="W132" s="126"/>
      <c r="X132" s="126"/>
      <c r="Y132" s="126"/>
      <c r="Z132" s="106"/>
    </row>
    <row r="133" spans="1:26" ht="15.75" hidden="1" customHeight="1" x14ac:dyDescent="0.15">
      <c r="A133" s="81"/>
      <c r="B133" s="81"/>
      <c r="C133" s="106"/>
      <c r="D133" s="106"/>
      <c r="E133" s="106"/>
      <c r="F133" s="106"/>
      <c r="G133" s="106"/>
      <c r="H133" s="106"/>
      <c r="I133" s="126"/>
      <c r="J133" s="126"/>
      <c r="K133" s="126"/>
      <c r="L133" s="126"/>
      <c r="M133" s="126"/>
      <c r="N133" s="126"/>
      <c r="O133" s="126"/>
      <c r="P133" s="126"/>
      <c r="Q133" s="146"/>
      <c r="R133" s="126"/>
      <c r="S133" s="126"/>
      <c r="T133" s="126"/>
      <c r="U133" s="126"/>
      <c r="V133" s="126"/>
      <c r="W133" s="126"/>
      <c r="X133" s="126"/>
      <c r="Y133" s="126"/>
      <c r="Z133" s="106"/>
    </row>
    <row r="134" spans="1:26" ht="15.75" hidden="1" customHeight="1" x14ac:dyDescent="0.15">
      <c r="A134" s="81"/>
      <c r="B134" s="81"/>
      <c r="C134" s="106"/>
      <c r="D134" s="106"/>
      <c r="E134" s="106"/>
      <c r="F134" s="106"/>
      <c r="G134" s="106"/>
      <c r="H134" s="106"/>
      <c r="I134" s="126"/>
      <c r="J134" s="126"/>
      <c r="K134" s="126"/>
      <c r="L134" s="126"/>
      <c r="M134" s="126"/>
      <c r="N134" s="126"/>
      <c r="O134" s="126"/>
      <c r="P134" s="126"/>
      <c r="Q134" s="146"/>
      <c r="R134" s="126"/>
      <c r="S134" s="126"/>
      <c r="T134" s="126"/>
      <c r="U134" s="126"/>
      <c r="V134" s="126"/>
      <c r="W134" s="126"/>
      <c r="X134" s="126"/>
      <c r="Y134" s="126"/>
      <c r="Z134" s="106"/>
    </row>
    <row r="135" spans="1:26" ht="15.75" hidden="1" customHeight="1" x14ac:dyDescent="0.15">
      <c r="A135" s="81"/>
      <c r="B135" s="81"/>
      <c r="C135" s="106"/>
      <c r="D135" s="106"/>
      <c r="E135" s="106"/>
      <c r="F135" s="106"/>
      <c r="G135" s="106"/>
      <c r="H135" s="106"/>
      <c r="I135" s="126"/>
      <c r="J135" s="126"/>
      <c r="K135" s="126"/>
      <c r="L135" s="126"/>
      <c r="M135" s="126"/>
      <c r="N135" s="126"/>
      <c r="O135" s="126"/>
      <c r="P135" s="126"/>
      <c r="Q135" s="146"/>
      <c r="R135" s="126"/>
      <c r="S135" s="126"/>
      <c r="T135" s="126"/>
      <c r="U135" s="126"/>
      <c r="V135" s="126"/>
      <c r="W135" s="126"/>
      <c r="X135" s="126"/>
      <c r="Y135" s="126"/>
      <c r="Z135" s="106"/>
    </row>
    <row r="136" spans="1:26" ht="15.75" hidden="1" customHeight="1" x14ac:dyDescent="0.15">
      <c r="A136" s="81"/>
      <c r="B136" s="81"/>
      <c r="C136" s="106"/>
      <c r="D136" s="106"/>
      <c r="E136" s="106"/>
      <c r="F136" s="106"/>
      <c r="G136" s="106"/>
      <c r="H136" s="106"/>
      <c r="I136" s="126"/>
      <c r="J136" s="126"/>
      <c r="K136" s="126"/>
      <c r="L136" s="126"/>
      <c r="M136" s="126"/>
      <c r="N136" s="126"/>
      <c r="O136" s="126"/>
      <c r="P136" s="126"/>
      <c r="Q136" s="146"/>
      <c r="R136" s="126"/>
      <c r="S136" s="126"/>
      <c r="T136" s="126"/>
      <c r="U136" s="126"/>
      <c r="V136" s="126"/>
      <c r="W136" s="126"/>
      <c r="X136" s="126"/>
      <c r="Y136" s="126"/>
      <c r="Z136" s="106"/>
    </row>
    <row r="137" spans="1:26" ht="15.75" hidden="1" customHeight="1" x14ac:dyDescent="0.15">
      <c r="A137" s="81"/>
      <c r="B137" s="81"/>
      <c r="C137" s="106"/>
      <c r="D137" s="106"/>
      <c r="E137" s="106"/>
      <c r="F137" s="106"/>
      <c r="G137" s="106"/>
      <c r="H137" s="106"/>
      <c r="I137" s="126"/>
      <c r="J137" s="126"/>
      <c r="K137" s="126"/>
      <c r="L137" s="126"/>
      <c r="M137" s="126"/>
      <c r="N137" s="126"/>
      <c r="O137" s="126"/>
      <c r="P137" s="126"/>
      <c r="Q137" s="146"/>
      <c r="R137" s="126"/>
      <c r="S137" s="126"/>
      <c r="T137" s="126"/>
      <c r="U137" s="126"/>
      <c r="V137" s="126"/>
      <c r="W137" s="126"/>
      <c r="X137" s="126"/>
      <c r="Y137" s="126"/>
      <c r="Z137" s="106"/>
    </row>
    <row r="138" spans="1:26" ht="15.75" hidden="1" customHeight="1" x14ac:dyDescent="0.15">
      <c r="A138" s="81"/>
      <c r="B138" s="81"/>
      <c r="C138" s="106"/>
      <c r="D138" s="106"/>
      <c r="E138" s="106"/>
      <c r="F138" s="106"/>
      <c r="G138" s="106"/>
      <c r="H138" s="106"/>
      <c r="I138" s="126"/>
      <c r="J138" s="126"/>
      <c r="K138" s="126"/>
      <c r="L138" s="126"/>
      <c r="M138" s="126"/>
      <c r="N138" s="126"/>
      <c r="O138" s="126"/>
      <c r="P138" s="126"/>
      <c r="Q138" s="146"/>
      <c r="R138" s="126"/>
      <c r="S138" s="126"/>
      <c r="T138" s="126"/>
      <c r="U138" s="126"/>
      <c r="V138" s="126"/>
      <c r="W138" s="126"/>
      <c r="X138" s="126"/>
      <c r="Y138" s="126"/>
      <c r="Z138" s="106"/>
    </row>
    <row r="139" spans="1:26" ht="15.75" hidden="1" customHeight="1" x14ac:dyDescent="0.15">
      <c r="A139" s="81"/>
      <c r="B139" s="81"/>
      <c r="C139" s="106"/>
      <c r="D139" s="106"/>
      <c r="E139" s="106"/>
      <c r="F139" s="106"/>
      <c r="G139" s="106"/>
      <c r="H139" s="106"/>
      <c r="I139" s="126"/>
      <c r="J139" s="126"/>
      <c r="K139" s="126"/>
      <c r="L139" s="126"/>
      <c r="M139" s="126"/>
      <c r="N139" s="126"/>
      <c r="O139" s="126"/>
      <c r="P139" s="126"/>
      <c r="Q139" s="146"/>
      <c r="R139" s="126"/>
      <c r="S139" s="126"/>
      <c r="T139" s="126"/>
      <c r="U139" s="126"/>
      <c r="V139" s="126"/>
      <c r="W139" s="126"/>
      <c r="X139" s="126"/>
      <c r="Y139" s="126"/>
      <c r="Z139" s="106"/>
    </row>
    <row r="140" spans="1:26" ht="15.75" hidden="1" customHeight="1" x14ac:dyDescent="0.15">
      <c r="A140" s="81"/>
      <c r="B140" s="81"/>
      <c r="C140" s="106"/>
      <c r="D140" s="106"/>
      <c r="E140" s="106"/>
      <c r="F140" s="106"/>
      <c r="G140" s="106"/>
      <c r="H140" s="106"/>
      <c r="I140" s="126"/>
      <c r="J140" s="126"/>
      <c r="K140" s="126"/>
      <c r="L140" s="126"/>
      <c r="M140" s="126"/>
      <c r="N140" s="126"/>
      <c r="O140" s="126"/>
      <c r="P140" s="126"/>
      <c r="Q140" s="146"/>
      <c r="R140" s="126"/>
      <c r="S140" s="126"/>
      <c r="T140" s="126"/>
      <c r="U140" s="126"/>
      <c r="V140" s="126"/>
      <c r="W140" s="126"/>
      <c r="X140" s="126"/>
      <c r="Y140" s="126"/>
      <c r="Z140" s="106"/>
    </row>
    <row r="141" spans="1:26" ht="15.75" hidden="1" customHeight="1" x14ac:dyDescent="0.15">
      <c r="A141" s="81"/>
      <c r="B141" s="81"/>
      <c r="C141" s="106"/>
      <c r="D141" s="106"/>
      <c r="E141" s="106"/>
      <c r="F141" s="106"/>
      <c r="G141" s="106"/>
      <c r="H141" s="106"/>
      <c r="I141" s="126"/>
      <c r="J141" s="126"/>
      <c r="K141" s="126"/>
      <c r="L141" s="126"/>
      <c r="M141" s="126"/>
      <c r="N141" s="126"/>
      <c r="O141" s="126"/>
      <c r="P141" s="126"/>
      <c r="Q141" s="146"/>
      <c r="R141" s="126"/>
      <c r="S141" s="126"/>
      <c r="T141" s="126"/>
      <c r="U141" s="126"/>
      <c r="V141" s="126"/>
      <c r="W141" s="126"/>
      <c r="X141" s="126"/>
      <c r="Y141" s="126"/>
      <c r="Z141" s="106"/>
    </row>
    <row r="142" spans="1:26" ht="15.75" hidden="1" customHeight="1" x14ac:dyDescent="0.15">
      <c r="A142" s="81"/>
      <c r="B142" s="81"/>
      <c r="C142" s="106"/>
      <c r="D142" s="106"/>
      <c r="E142" s="106"/>
      <c r="F142" s="106"/>
      <c r="G142" s="106"/>
      <c r="H142" s="106"/>
      <c r="I142" s="126"/>
      <c r="J142" s="126"/>
      <c r="K142" s="126"/>
      <c r="L142" s="126"/>
      <c r="M142" s="126"/>
      <c r="N142" s="126"/>
      <c r="O142" s="126"/>
      <c r="P142" s="126"/>
      <c r="Q142" s="146"/>
      <c r="R142" s="126"/>
      <c r="S142" s="126"/>
      <c r="T142" s="126"/>
      <c r="U142" s="126"/>
      <c r="V142" s="126"/>
      <c r="W142" s="126"/>
      <c r="X142" s="126"/>
      <c r="Y142" s="126"/>
      <c r="Z142" s="106"/>
    </row>
    <row r="143" spans="1:26" ht="15.75" hidden="1" customHeight="1" x14ac:dyDescent="0.15">
      <c r="A143" s="81"/>
      <c r="B143" s="81"/>
      <c r="C143" s="106"/>
      <c r="D143" s="106"/>
      <c r="E143" s="106"/>
      <c r="F143" s="106"/>
      <c r="G143" s="106"/>
      <c r="H143" s="106"/>
      <c r="I143" s="126"/>
      <c r="J143" s="126"/>
      <c r="K143" s="126"/>
      <c r="L143" s="126"/>
      <c r="M143" s="126"/>
      <c r="N143" s="126"/>
      <c r="O143" s="126"/>
      <c r="P143" s="126"/>
      <c r="Q143" s="146"/>
      <c r="R143" s="126"/>
      <c r="S143" s="126"/>
      <c r="T143" s="126"/>
      <c r="U143" s="126"/>
      <c r="V143" s="126"/>
      <c r="W143" s="126"/>
      <c r="X143" s="126"/>
      <c r="Y143" s="126"/>
      <c r="Z143" s="106"/>
    </row>
    <row r="144" spans="1:26" ht="15.75" hidden="1" customHeight="1" x14ac:dyDescent="0.15">
      <c r="A144" s="81"/>
      <c r="B144" s="81"/>
      <c r="C144" s="106"/>
      <c r="D144" s="106"/>
      <c r="E144" s="106"/>
      <c r="F144" s="106"/>
      <c r="G144" s="106"/>
      <c r="H144" s="106"/>
      <c r="I144" s="126"/>
      <c r="J144" s="126"/>
      <c r="K144" s="126"/>
      <c r="L144" s="126"/>
      <c r="M144" s="126"/>
      <c r="N144" s="126"/>
      <c r="O144" s="126"/>
      <c r="P144" s="126"/>
      <c r="Q144" s="146"/>
      <c r="R144" s="126"/>
      <c r="S144" s="126"/>
      <c r="T144" s="126"/>
      <c r="U144" s="126"/>
      <c r="V144" s="126"/>
      <c r="W144" s="126"/>
      <c r="X144" s="126"/>
      <c r="Y144" s="126"/>
      <c r="Z144" s="106"/>
    </row>
    <row r="145" spans="1:26" ht="15.75" hidden="1" customHeight="1" x14ac:dyDescent="0.15">
      <c r="A145" s="81"/>
      <c r="B145" s="81"/>
      <c r="C145" s="106"/>
      <c r="D145" s="106"/>
      <c r="E145" s="106"/>
      <c r="F145" s="106"/>
      <c r="G145" s="106"/>
      <c r="H145" s="106"/>
      <c r="I145" s="126"/>
      <c r="J145" s="126"/>
      <c r="K145" s="126"/>
      <c r="L145" s="126"/>
      <c r="M145" s="126"/>
      <c r="N145" s="126"/>
      <c r="O145" s="126"/>
      <c r="P145" s="126"/>
      <c r="Q145" s="146"/>
      <c r="R145" s="126"/>
      <c r="S145" s="126"/>
      <c r="T145" s="126"/>
      <c r="U145" s="126"/>
      <c r="V145" s="126"/>
      <c r="W145" s="126"/>
      <c r="X145" s="126"/>
      <c r="Y145" s="126"/>
      <c r="Z145" s="106"/>
    </row>
    <row r="146" spans="1:26" ht="15.75" hidden="1" customHeight="1" x14ac:dyDescent="0.15">
      <c r="A146" s="81"/>
      <c r="B146" s="81"/>
      <c r="C146" s="106"/>
      <c r="D146" s="106"/>
      <c r="E146" s="106"/>
      <c r="F146" s="106"/>
      <c r="G146" s="106"/>
      <c r="H146" s="106"/>
      <c r="I146" s="126"/>
      <c r="J146" s="126"/>
      <c r="K146" s="126"/>
      <c r="L146" s="126"/>
      <c r="M146" s="126"/>
      <c r="N146" s="126"/>
      <c r="O146" s="126"/>
      <c r="P146" s="126"/>
      <c r="Q146" s="146"/>
      <c r="R146" s="126"/>
      <c r="S146" s="126"/>
      <c r="T146" s="126"/>
      <c r="U146" s="126"/>
      <c r="V146" s="126"/>
      <c r="W146" s="126"/>
      <c r="X146" s="126"/>
      <c r="Y146" s="126"/>
      <c r="Z146" s="106"/>
    </row>
    <row r="147" spans="1:26" ht="15.75" hidden="1" customHeight="1" x14ac:dyDescent="0.15">
      <c r="A147" s="81"/>
      <c r="B147" s="81"/>
      <c r="C147" s="106"/>
      <c r="D147" s="106"/>
      <c r="E147" s="106"/>
      <c r="F147" s="106"/>
      <c r="G147" s="106"/>
      <c r="H147" s="106"/>
      <c r="I147" s="126"/>
      <c r="J147" s="126"/>
      <c r="K147" s="126"/>
      <c r="L147" s="126"/>
      <c r="M147" s="126"/>
      <c r="N147" s="126"/>
      <c r="O147" s="126"/>
      <c r="P147" s="126"/>
      <c r="Q147" s="146"/>
      <c r="R147" s="126"/>
      <c r="S147" s="126"/>
      <c r="T147" s="126"/>
      <c r="U147" s="126"/>
      <c r="V147" s="126"/>
      <c r="W147" s="126"/>
      <c r="X147" s="126"/>
      <c r="Y147" s="126"/>
      <c r="Z147" s="106"/>
    </row>
    <row r="148" spans="1:26" ht="15.75" hidden="1" customHeight="1" x14ac:dyDescent="0.15">
      <c r="A148" s="81"/>
      <c r="B148" s="81"/>
      <c r="C148" s="106"/>
      <c r="D148" s="106"/>
      <c r="E148" s="106"/>
      <c r="F148" s="106"/>
      <c r="G148" s="106"/>
      <c r="H148" s="106"/>
      <c r="I148" s="126"/>
      <c r="J148" s="126"/>
      <c r="K148" s="126"/>
      <c r="L148" s="126"/>
      <c r="M148" s="126"/>
      <c r="N148" s="126"/>
      <c r="O148" s="126"/>
      <c r="P148" s="126"/>
      <c r="Q148" s="146"/>
      <c r="R148" s="126"/>
      <c r="S148" s="126"/>
      <c r="T148" s="126"/>
      <c r="U148" s="126"/>
      <c r="V148" s="126"/>
      <c r="W148" s="126"/>
      <c r="X148" s="126"/>
      <c r="Y148" s="126"/>
      <c r="Z148" s="106"/>
    </row>
    <row r="149" spans="1:26" ht="20.100000000000001" customHeight="1" x14ac:dyDescent="0.15">
      <c r="A149" s="81"/>
      <c r="B149" s="81"/>
      <c r="C149" s="106"/>
      <c r="D149" s="106"/>
      <c r="E149" s="106"/>
      <c r="F149" s="106"/>
      <c r="G149" s="106"/>
      <c r="H149" s="106"/>
      <c r="I149" s="126"/>
      <c r="J149" s="106"/>
      <c r="K149" s="106"/>
      <c r="L149" s="106"/>
      <c r="M149" s="106"/>
      <c r="N149" s="106"/>
      <c r="O149" s="106"/>
      <c r="P149" s="106"/>
      <c r="Q149" s="147"/>
      <c r="R149" s="106"/>
      <c r="S149" s="106"/>
      <c r="T149" s="106"/>
      <c r="U149" s="106"/>
      <c r="V149" s="106"/>
      <c r="W149" s="106"/>
      <c r="X149" s="106"/>
      <c r="Y149" s="106"/>
      <c r="Z149" s="106"/>
    </row>
    <row r="150" spans="1:26" ht="20.100000000000001" customHeight="1" x14ac:dyDescent="0.15">
      <c r="A150" s="81"/>
      <c r="B150" s="81"/>
      <c r="C150" s="93" t="s">
        <v>44</v>
      </c>
      <c r="D150" s="94"/>
      <c r="E150" s="94"/>
      <c r="F150" s="94"/>
      <c r="G150" s="94"/>
      <c r="H150" s="95"/>
      <c r="I150" s="127"/>
      <c r="K150" s="127"/>
    </row>
    <row r="151" spans="1:26" ht="20.100000000000001" customHeight="1" x14ac:dyDescent="0.15">
      <c r="A151" s="81"/>
      <c r="B151" s="81"/>
      <c r="C151" s="96"/>
      <c r="D151" s="97"/>
      <c r="E151" s="97"/>
      <c r="F151" s="97"/>
      <c r="G151" s="97"/>
      <c r="H151" s="97"/>
      <c r="I151" s="98"/>
      <c r="J151" s="98"/>
      <c r="K151" s="98"/>
      <c r="L151" s="98"/>
      <c r="M151" s="98"/>
      <c r="N151" s="98"/>
      <c r="O151" s="98"/>
      <c r="P151" s="98"/>
      <c r="Q151" s="98"/>
      <c r="R151" s="98"/>
      <c r="S151" s="98"/>
      <c r="T151" s="98"/>
      <c r="U151" s="98"/>
      <c r="V151" s="98"/>
      <c r="W151" s="98"/>
      <c r="X151" s="98"/>
      <c r="Y151" s="98"/>
      <c r="Z151" s="99"/>
    </row>
    <row r="152" spans="1:26" ht="20.100000000000001" customHeight="1" x14ac:dyDescent="0.15">
      <c r="A152" s="81"/>
      <c r="B152" s="81"/>
      <c r="C152" s="96"/>
      <c r="D152" s="148" t="s">
        <v>45</v>
      </c>
      <c r="E152" s="128"/>
      <c r="F152" s="128"/>
      <c r="G152" s="128"/>
      <c r="H152" s="128"/>
      <c r="I152" s="128"/>
      <c r="J152" s="128"/>
      <c r="K152" s="128"/>
      <c r="L152" s="128"/>
      <c r="M152" s="128"/>
      <c r="N152" s="128"/>
      <c r="O152" s="128"/>
      <c r="P152" s="128"/>
      <c r="Q152" s="128"/>
      <c r="R152" s="128"/>
      <c r="S152" s="128"/>
      <c r="T152" s="128"/>
      <c r="U152" s="128"/>
      <c r="V152" s="128"/>
      <c r="W152" s="128"/>
      <c r="X152" s="107"/>
      <c r="Y152" s="106"/>
      <c r="Z152" s="105"/>
    </row>
    <row r="153" spans="1:26" ht="20.100000000000001" customHeight="1" x14ac:dyDescent="0.15">
      <c r="A153" s="81">
        <f>IFERROR(IF(AND($I153&lt;&gt;"しない", $I153&lt;&gt;"する"),1001,0),3)</f>
        <v>0</v>
      </c>
      <c r="B153" s="81"/>
      <c r="C153" s="100"/>
      <c r="D153" s="101">
        <v>1</v>
      </c>
      <c r="E153" s="106" t="s">
        <v>46</v>
      </c>
      <c r="F153" s="106"/>
      <c r="G153" s="106"/>
      <c r="H153" s="106"/>
      <c r="I153" s="47" t="s">
        <v>47</v>
      </c>
      <c r="J153" s="48"/>
      <c r="K153" s="48"/>
      <c r="L153" s="48"/>
      <c r="M153" s="48"/>
      <c r="N153" s="106"/>
      <c r="O153" s="106"/>
      <c r="P153" s="106"/>
      <c r="Q153" s="106"/>
      <c r="R153" s="106"/>
      <c r="S153" s="106"/>
      <c r="T153" s="106"/>
      <c r="U153" s="106"/>
      <c r="Z153" s="149"/>
    </row>
    <row r="154" spans="1:26" ht="20.100000000000001" customHeight="1" x14ac:dyDescent="0.15">
      <c r="A154" s="81"/>
      <c r="B154" s="81"/>
      <c r="C154" s="109"/>
      <c r="D154" s="106"/>
      <c r="E154" s="106"/>
      <c r="F154" s="106"/>
      <c r="G154" s="106"/>
      <c r="H154" s="106"/>
      <c r="I154" s="150"/>
      <c r="J154" s="108" t="s">
        <v>6</v>
      </c>
      <c r="K154" s="108"/>
      <c r="L154" s="108"/>
      <c r="M154" s="108"/>
      <c r="N154" s="108"/>
      <c r="O154" s="108"/>
      <c r="P154" s="108"/>
      <c r="Q154" s="108"/>
      <c r="R154" s="108"/>
      <c r="S154" s="108"/>
      <c r="T154" s="108"/>
      <c r="U154" s="106"/>
      <c r="Z154" s="149"/>
    </row>
    <row r="155" spans="1:26" ht="20.100000000000001" customHeight="1" x14ac:dyDescent="0.15">
      <c r="A155" s="81">
        <f>IFERROR(IF(AND($I153="する",OR(TRIM($I155)="", NOT(OR(IFERROR(SEARCH(" ",$I155),0)&gt;0, IFERROR(SEARCH("　",$I155),0)&gt;0)))),1001,0),3)</f>
        <v>0</v>
      </c>
      <c r="B155" s="81"/>
      <c r="C155" s="100"/>
      <c r="D155" s="101">
        <v>2</v>
      </c>
      <c r="E155" s="76" t="s">
        <v>40</v>
      </c>
      <c r="I155" s="47"/>
      <c r="J155" s="47"/>
      <c r="K155" s="47"/>
      <c r="L155" s="47"/>
      <c r="M155" s="47"/>
      <c r="N155" s="47"/>
      <c r="O155" s="47"/>
      <c r="P155" s="47"/>
      <c r="Q155" s="47"/>
      <c r="R155" s="47"/>
      <c r="S155" s="47"/>
      <c r="T155" s="47"/>
      <c r="U155" s="47"/>
      <c r="V155" s="47"/>
      <c r="W155" s="47"/>
      <c r="X155" s="47"/>
      <c r="Y155" s="47"/>
      <c r="Z155" s="105"/>
    </row>
    <row r="156" spans="1:26" ht="20.100000000000001" customHeight="1" x14ac:dyDescent="0.15">
      <c r="A156" s="81"/>
      <c r="B156" s="81"/>
      <c r="C156" s="100"/>
      <c r="D156" s="101"/>
      <c r="E156" s="106"/>
      <c r="F156" s="106"/>
      <c r="G156" s="106"/>
      <c r="H156" s="106"/>
      <c r="I156" s="112"/>
      <c r="J156" s="108" t="s">
        <v>19</v>
      </c>
      <c r="K156" s="108"/>
      <c r="L156" s="108"/>
      <c r="M156" s="108"/>
      <c r="N156" s="108"/>
      <c r="O156" s="108"/>
      <c r="P156" s="108"/>
      <c r="Q156" s="108"/>
      <c r="R156" s="108"/>
      <c r="S156" s="108"/>
      <c r="T156" s="108"/>
      <c r="U156" s="108"/>
      <c r="V156" s="108"/>
      <c r="W156" s="108"/>
      <c r="X156" s="108"/>
      <c r="Y156" s="108"/>
      <c r="Z156" s="105"/>
    </row>
    <row r="157" spans="1:26" ht="20.100000000000001" customHeight="1" x14ac:dyDescent="0.15">
      <c r="A157" s="81">
        <f>IFERROR(IF(AND($I153="する",OR(TRIM($I157)="", NOT(OR(IFERROR(SEARCH(" ",$I157),0)&gt;0, IFERROR(SEARCH("　",$I157),0)&gt;0)))),1001,0),3)</f>
        <v>0</v>
      </c>
      <c r="B157" s="81"/>
      <c r="C157" s="100"/>
      <c r="D157" s="101">
        <v>3</v>
      </c>
      <c r="E157" s="76" t="s">
        <v>41</v>
      </c>
      <c r="I157" s="47"/>
      <c r="J157" s="47"/>
      <c r="K157" s="47"/>
      <c r="L157" s="47"/>
      <c r="M157" s="47"/>
      <c r="N157" s="47"/>
      <c r="O157" s="47"/>
      <c r="P157" s="47"/>
      <c r="Q157" s="47"/>
      <c r="R157" s="47"/>
      <c r="S157" s="47"/>
      <c r="T157" s="47"/>
      <c r="U157" s="47"/>
      <c r="V157" s="47"/>
      <c r="W157" s="47"/>
      <c r="X157" s="47"/>
      <c r="Y157" s="47"/>
      <c r="Z157" s="105"/>
    </row>
    <row r="158" spans="1:26" ht="20.100000000000001" customHeight="1" x14ac:dyDescent="0.15">
      <c r="A158" s="81"/>
      <c r="B158" s="81"/>
      <c r="C158" s="109"/>
      <c r="D158" s="106"/>
      <c r="E158" s="106"/>
      <c r="F158" s="106"/>
      <c r="G158" s="106"/>
      <c r="H158" s="106"/>
      <c r="I158" s="112"/>
      <c r="J158" s="108" t="s">
        <v>21</v>
      </c>
      <c r="K158" s="108"/>
      <c r="L158" s="108"/>
      <c r="M158" s="108"/>
      <c r="N158" s="108"/>
      <c r="O158" s="108"/>
      <c r="P158" s="108"/>
      <c r="Q158" s="108"/>
      <c r="R158" s="108"/>
      <c r="S158" s="108"/>
      <c r="T158" s="108"/>
      <c r="U158" s="108"/>
      <c r="V158" s="108"/>
      <c r="W158" s="108"/>
      <c r="X158" s="108"/>
      <c r="Y158" s="108"/>
      <c r="Z158" s="105"/>
    </row>
    <row r="159" spans="1:26" ht="20.100000000000001" customHeight="1" x14ac:dyDescent="0.15">
      <c r="A159" s="81">
        <f>IFERROR(IF(AND($I153="する",OR(TRIM($I159)="", LEN($I159)&lt;&gt;8, NOT(ISNUMBER(VALUE($I159))), IFERROR(SEARCH("-", $I159),0)&gt;0)),1001,0),3)</f>
        <v>0</v>
      </c>
      <c r="B159" s="81"/>
      <c r="C159" s="100"/>
      <c r="D159" s="101">
        <v>4</v>
      </c>
      <c r="E159" s="76" t="s">
        <v>48</v>
      </c>
      <c r="I159" s="47"/>
      <c r="J159" s="47"/>
      <c r="K159" s="47"/>
      <c r="L159" s="47"/>
      <c r="M159" s="47"/>
      <c r="N159" s="106"/>
      <c r="O159" s="106"/>
      <c r="P159" s="106"/>
      <c r="Q159" s="106"/>
      <c r="R159" s="106"/>
      <c r="S159" s="106"/>
      <c r="T159" s="106"/>
      <c r="U159" s="106"/>
      <c r="V159" s="106"/>
      <c r="W159" s="106"/>
      <c r="X159" s="106"/>
      <c r="Y159" s="106"/>
      <c r="Z159" s="105"/>
    </row>
    <row r="160" spans="1:26" ht="20.100000000000001" customHeight="1" x14ac:dyDescent="0.15">
      <c r="A160" s="81"/>
      <c r="B160" s="81"/>
      <c r="C160" s="109"/>
      <c r="D160" s="106"/>
      <c r="E160" s="106"/>
      <c r="F160" s="106"/>
      <c r="G160" s="106"/>
      <c r="H160" s="106"/>
      <c r="I160" s="103"/>
      <c r="J160" s="108" t="s">
        <v>52</v>
      </c>
      <c r="K160" s="107"/>
      <c r="L160" s="107"/>
      <c r="M160" s="107"/>
      <c r="N160" s="107"/>
      <c r="O160" s="107"/>
      <c r="P160" s="107"/>
      <c r="Q160" s="107"/>
      <c r="R160" s="107"/>
      <c r="S160" s="107"/>
      <c r="T160" s="107"/>
      <c r="U160" s="107"/>
      <c r="V160" s="107"/>
      <c r="W160" s="107"/>
      <c r="X160" s="107"/>
      <c r="Y160" s="107"/>
      <c r="Z160" s="105"/>
    </row>
    <row r="161" spans="1:27" ht="20.100000000000001" customHeight="1" x14ac:dyDescent="0.15">
      <c r="A161" s="81">
        <f>IFERROR(IF(AND($I153="する",TRIM($I161)=""),1001,0),3)</f>
        <v>0</v>
      </c>
      <c r="B161" s="81"/>
      <c r="C161" s="100"/>
      <c r="D161" s="101">
        <v>5</v>
      </c>
      <c r="E161" s="76" t="s">
        <v>11</v>
      </c>
      <c r="I161" s="49"/>
      <c r="J161" s="50"/>
      <c r="K161" s="50"/>
      <c r="L161" s="50"/>
      <c r="M161" s="50"/>
      <c r="N161" s="106"/>
      <c r="O161" s="106"/>
      <c r="P161" s="106"/>
      <c r="Q161" s="106"/>
      <c r="R161" s="106"/>
      <c r="S161" s="106"/>
      <c r="T161" s="106"/>
      <c r="U161" s="106"/>
      <c r="V161" s="106"/>
      <c r="W161" s="106"/>
      <c r="X161" s="106"/>
      <c r="Y161" s="106"/>
      <c r="Z161" s="105"/>
    </row>
    <row r="162" spans="1:27" ht="20.100000000000001" customHeight="1" x14ac:dyDescent="0.15">
      <c r="A162" s="81"/>
      <c r="B162" s="81"/>
      <c r="C162" s="100"/>
      <c r="D162" s="101"/>
      <c r="E162" s="106"/>
      <c r="F162" s="106"/>
      <c r="G162" s="106"/>
      <c r="H162" s="106"/>
      <c r="I162" s="103"/>
      <c r="J162" s="108" t="s">
        <v>58</v>
      </c>
      <c r="K162" s="107"/>
      <c r="L162" s="107"/>
      <c r="M162" s="107"/>
      <c r="N162" s="107"/>
      <c r="O162" s="107"/>
      <c r="P162" s="107"/>
      <c r="Q162" s="107"/>
      <c r="R162" s="107"/>
      <c r="S162" s="107"/>
      <c r="T162" s="107"/>
      <c r="U162" s="107"/>
      <c r="V162" s="107"/>
      <c r="W162" s="107"/>
      <c r="X162" s="107"/>
      <c r="Y162" s="107"/>
      <c r="Z162" s="105"/>
    </row>
    <row r="163" spans="1:27" ht="20.100000000000001" customHeight="1" x14ac:dyDescent="0.15">
      <c r="A163" s="81">
        <f>IFERROR(IF(AND($I153="する",AND($I163&lt;&gt;"", OR(ISERROR(FIND("@"&amp;LEFT($I163,3)&amp;"@", 都道府県3))=FALSE, ISERROR(FIND("@"&amp;LEFT($I163,4)&amp;"@",都道府県4))=FALSE))=FALSE),1001,0),3)</f>
        <v>0</v>
      </c>
      <c r="B163" s="81"/>
      <c r="C163" s="100"/>
      <c r="D163" s="101">
        <v>6</v>
      </c>
      <c r="E163" s="76" t="s">
        <v>12</v>
      </c>
      <c r="I163" s="51"/>
      <c r="J163" s="51"/>
      <c r="K163" s="51"/>
      <c r="L163" s="51"/>
      <c r="M163" s="51"/>
      <c r="N163" s="51"/>
      <c r="O163" s="51"/>
      <c r="P163" s="51"/>
      <c r="Q163" s="52"/>
      <c r="R163" s="51"/>
      <c r="S163" s="51"/>
      <c r="T163" s="51"/>
      <c r="U163" s="51"/>
      <c r="V163" s="51"/>
      <c r="W163" s="51"/>
      <c r="X163" s="51"/>
      <c r="Y163" s="51"/>
      <c r="Z163" s="105"/>
    </row>
    <row r="164" spans="1:27" ht="20.100000000000001" customHeight="1" x14ac:dyDescent="0.15">
      <c r="A164" s="81"/>
      <c r="B164" s="81"/>
      <c r="C164" s="100"/>
      <c r="D164" s="101"/>
      <c r="E164" s="106"/>
      <c r="F164" s="106"/>
      <c r="G164" s="106"/>
      <c r="H164" s="106"/>
      <c r="I164" s="103"/>
      <c r="J164" s="108" t="s">
        <v>13</v>
      </c>
      <c r="K164" s="107"/>
      <c r="L164" s="107"/>
      <c r="M164" s="107"/>
      <c r="N164" s="107"/>
      <c r="O164" s="107"/>
      <c r="P164" s="107"/>
      <c r="Q164" s="107"/>
      <c r="R164" s="107"/>
      <c r="S164" s="107"/>
      <c r="T164" s="107"/>
      <c r="U164" s="107"/>
      <c r="V164" s="107"/>
      <c r="W164" s="107"/>
      <c r="X164" s="107"/>
      <c r="Y164" s="107"/>
      <c r="Z164" s="105"/>
    </row>
    <row r="165" spans="1:27" ht="20.100000000000001" customHeight="1" x14ac:dyDescent="0.15">
      <c r="A165" s="81">
        <f>IFERROR(IF(AND($I153="する",NOT(AND(TRIM($I165)&lt;&gt;"",ISNUMBER(VALUE(SUBSTITUTE($I165,"-",""))),IFERROR(SEARCH("-",$I165),0)&gt;0))),1001,0),3)</f>
        <v>0</v>
      </c>
      <c r="B165" s="81"/>
      <c r="C165" s="100"/>
      <c r="D165" s="101">
        <v>7</v>
      </c>
      <c r="E165" s="76" t="s">
        <v>22</v>
      </c>
      <c r="I165" s="47"/>
      <c r="J165" s="47"/>
      <c r="K165" s="47"/>
      <c r="L165" s="47"/>
      <c r="M165" s="47"/>
      <c r="Y165" s="107"/>
      <c r="Z165" s="105"/>
    </row>
    <row r="166" spans="1:27" ht="20.100000000000001" customHeight="1" x14ac:dyDescent="0.15">
      <c r="A166" s="81"/>
      <c r="B166" s="81"/>
      <c r="C166" s="109"/>
      <c r="D166" s="106"/>
      <c r="E166" s="106"/>
      <c r="F166" s="106"/>
      <c r="G166" s="106"/>
      <c r="H166" s="106"/>
      <c r="I166" s="103"/>
      <c r="J166" s="108" t="s">
        <v>25</v>
      </c>
      <c r="K166" s="107"/>
      <c r="L166" s="107"/>
      <c r="M166" s="107"/>
      <c r="N166" s="107"/>
      <c r="O166" s="107"/>
      <c r="P166" s="107"/>
      <c r="Q166" s="107"/>
      <c r="R166" s="107"/>
      <c r="S166" s="107"/>
      <c r="T166" s="107"/>
      <c r="U166" s="107"/>
      <c r="V166" s="107"/>
      <c r="W166" s="107"/>
      <c r="X166" s="107"/>
      <c r="Y166" s="107"/>
      <c r="Z166" s="105"/>
    </row>
    <row r="167" spans="1:27" ht="20.100000000000001" customHeight="1" x14ac:dyDescent="0.15">
      <c r="A167" s="81">
        <f>IFERROR(IF(AND($I153="する",AND(TRIM($I167)&lt;&gt;"",NOT(AND(ISNUMBER(VALUE(SUBSTITUTE($I167,"-",""))),IFERROR(SEARCH("-",$I167),0)&gt;0)))),1001,0),3)</f>
        <v>0</v>
      </c>
      <c r="B167" s="81"/>
      <c r="C167" s="100"/>
      <c r="D167" s="101">
        <v>8</v>
      </c>
      <c r="E167" s="76" t="s">
        <v>26</v>
      </c>
      <c r="I167" s="47"/>
      <c r="J167" s="47"/>
      <c r="K167" s="47"/>
      <c r="L167" s="47"/>
      <c r="M167" s="47"/>
      <c r="N167" s="107"/>
      <c r="O167" s="107"/>
      <c r="P167" s="107"/>
      <c r="Q167" s="107"/>
      <c r="R167" s="107"/>
      <c r="S167" s="107"/>
      <c r="T167" s="107"/>
      <c r="U167" s="107"/>
      <c r="V167" s="107"/>
      <c r="W167" s="107"/>
      <c r="X167" s="107"/>
      <c r="Y167" s="107"/>
      <c r="Z167" s="105"/>
    </row>
    <row r="168" spans="1:27" ht="20.100000000000001" customHeight="1" x14ac:dyDescent="0.15">
      <c r="A168" s="81"/>
      <c r="B168" s="81"/>
      <c r="C168" s="109"/>
      <c r="D168" s="106"/>
      <c r="E168" s="106"/>
      <c r="F168" s="106"/>
      <c r="G168" s="106"/>
      <c r="H168" s="106"/>
      <c r="I168" s="103"/>
      <c r="J168" s="108" t="s">
        <v>25</v>
      </c>
      <c r="K168" s="107"/>
      <c r="L168" s="107"/>
      <c r="M168" s="107"/>
      <c r="N168" s="107"/>
      <c r="O168" s="107"/>
      <c r="P168" s="107"/>
      <c r="Q168" s="107"/>
      <c r="R168" s="107"/>
      <c r="S168" s="107"/>
      <c r="T168" s="107"/>
      <c r="U168" s="107"/>
      <c r="V168" s="107"/>
      <c r="W168" s="107"/>
      <c r="X168" s="107"/>
      <c r="Y168" s="107"/>
      <c r="Z168" s="105"/>
    </row>
    <row r="169" spans="1:27" ht="20.100000000000001" customHeight="1" x14ac:dyDescent="0.15">
      <c r="A169" s="81">
        <f>IFERROR(IF(AND($I153="する",AND(TRIM($I169)&lt;&gt;"", NOT(IFERROR(SEARCH("@",$I169),0)&gt;0))),1001,0),3)</f>
        <v>0</v>
      </c>
      <c r="B169" s="81"/>
      <c r="C169" s="100"/>
      <c r="D169" s="101">
        <v>9</v>
      </c>
      <c r="E169" s="76" t="s">
        <v>27</v>
      </c>
      <c r="I169" s="47"/>
      <c r="J169" s="47"/>
      <c r="K169" s="47"/>
      <c r="L169" s="47"/>
      <c r="M169" s="47"/>
      <c r="N169" s="47"/>
      <c r="O169" s="47"/>
      <c r="P169" s="47"/>
      <c r="Q169" s="53"/>
      <c r="R169" s="47"/>
      <c r="S169" s="47"/>
      <c r="T169" s="47"/>
      <c r="U169" s="47"/>
      <c r="V169" s="47"/>
      <c r="W169" s="47"/>
      <c r="X169" s="47"/>
      <c r="Y169" s="47"/>
      <c r="Z169" s="105"/>
    </row>
    <row r="170" spans="1:27" ht="20.100000000000001" customHeight="1" x14ac:dyDescent="0.15">
      <c r="A170" s="81"/>
      <c r="B170" s="81"/>
      <c r="C170" s="109"/>
      <c r="D170" s="106"/>
      <c r="E170" s="106"/>
      <c r="F170" s="106"/>
      <c r="G170" s="106"/>
      <c r="H170" s="106"/>
      <c r="I170" s="103"/>
      <c r="J170" s="143" t="s">
        <v>56</v>
      </c>
      <c r="K170" s="141"/>
      <c r="L170" s="107"/>
      <c r="M170" s="107"/>
      <c r="N170" s="107"/>
      <c r="O170" s="107"/>
      <c r="P170" s="107"/>
      <c r="Q170" s="144"/>
      <c r="R170" s="107"/>
      <c r="S170" s="107"/>
      <c r="T170" s="107"/>
      <c r="U170" s="107"/>
      <c r="V170" s="107"/>
      <c r="W170" s="107"/>
      <c r="X170" s="107"/>
      <c r="Y170" s="107"/>
      <c r="Z170" s="105"/>
    </row>
    <row r="171" spans="1:27" ht="20.100000000000001" customHeight="1" x14ac:dyDescent="0.15">
      <c r="A171" s="81"/>
      <c r="B171" s="81"/>
      <c r="C171" s="120"/>
      <c r="D171" s="121"/>
      <c r="E171" s="121"/>
      <c r="F171" s="121"/>
      <c r="G171" s="121"/>
      <c r="H171" s="121"/>
      <c r="I171" s="123"/>
      <c r="J171" s="123"/>
      <c r="K171" s="124"/>
      <c r="L171" s="123"/>
      <c r="M171" s="123"/>
      <c r="N171" s="123"/>
      <c r="O171" s="123"/>
      <c r="P171" s="123"/>
      <c r="Q171" s="123"/>
      <c r="R171" s="123"/>
      <c r="S171" s="123"/>
      <c r="T171" s="123"/>
      <c r="U171" s="123"/>
      <c r="V171" s="123"/>
      <c r="W171" s="123"/>
      <c r="X171" s="123"/>
      <c r="Y171" s="151"/>
      <c r="Z171" s="125"/>
      <c r="AA171" s="135"/>
    </row>
    <row r="172" spans="1:27" ht="20.100000000000001" customHeight="1" x14ac:dyDescent="0.15">
      <c r="A172" s="81"/>
      <c r="B172" s="81"/>
      <c r="C172" s="106"/>
      <c r="D172" s="106"/>
      <c r="E172" s="106"/>
      <c r="F172" s="106"/>
      <c r="G172" s="106"/>
      <c r="H172" s="106"/>
      <c r="I172" s="126"/>
      <c r="J172" s="126"/>
      <c r="K172" s="126"/>
      <c r="L172" s="126"/>
      <c r="M172" s="126"/>
      <c r="N172" s="126"/>
      <c r="O172" s="126"/>
      <c r="P172" s="126"/>
      <c r="Q172" s="126"/>
      <c r="R172" s="126"/>
      <c r="S172" s="126"/>
      <c r="T172" s="126"/>
      <c r="U172" s="126"/>
      <c r="V172" s="126"/>
      <c r="W172" s="126"/>
      <c r="X172" s="126"/>
      <c r="Y172" s="152"/>
      <c r="Z172" s="106"/>
      <c r="AA172" s="135"/>
    </row>
    <row r="173" spans="1:27" ht="20.100000000000001" customHeight="1" x14ac:dyDescent="0.15">
      <c r="A173" s="81"/>
      <c r="B173" s="81"/>
      <c r="C173" s="106"/>
      <c r="D173" s="106"/>
      <c r="E173" s="106"/>
      <c r="F173" s="106"/>
      <c r="G173" s="106"/>
      <c r="H173" s="106"/>
      <c r="I173" s="153"/>
      <c r="J173" s="126"/>
      <c r="K173" s="126"/>
      <c r="L173" s="126"/>
      <c r="M173" s="126"/>
      <c r="N173" s="152"/>
      <c r="O173" s="126"/>
      <c r="P173" s="126"/>
      <c r="Q173" s="126"/>
      <c r="R173" s="152"/>
      <c r="S173" s="126"/>
      <c r="T173" s="126"/>
      <c r="U173" s="126"/>
      <c r="V173" s="126"/>
      <c r="W173" s="126"/>
      <c r="X173" s="126"/>
      <c r="Y173" s="126"/>
      <c r="Z173" s="126"/>
      <c r="AA173" s="126"/>
    </row>
    <row r="174" spans="1:27" ht="20.100000000000001" customHeight="1" x14ac:dyDescent="0.15">
      <c r="A174" s="81"/>
      <c r="B174" s="81"/>
      <c r="C174" s="93" t="s">
        <v>5</v>
      </c>
      <c r="D174" s="94"/>
      <c r="E174" s="94"/>
      <c r="F174" s="94"/>
      <c r="G174" s="94"/>
      <c r="H174" s="95"/>
      <c r="I174" s="154"/>
      <c r="J174" s="155"/>
      <c r="K174" s="155"/>
      <c r="L174" s="155"/>
      <c r="M174" s="155"/>
      <c r="N174" s="155"/>
      <c r="O174" s="155"/>
      <c r="P174" s="155"/>
      <c r="Q174" s="155"/>
      <c r="R174" s="155"/>
      <c r="S174" s="155"/>
      <c r="T174" s="155"/>
      <c r="U174" s="155"/>
      <c r="V174" s="155"/>
      <c r="W174" s="155"/>
      <c r="X174" s="155"/>
      <c r="Y174" s="155"/>
      <c r="Z174" s="155"/>
    </row>
    <row r="175" spans="1:27" ht="20.100000000000001" customHeight="1" x14ac:dyDescent="0.15">
      <c r="A175" s="81"/>
      <c r="B175" s="81"/>
      <c r="C175" s="156"/>
      <c r="D175" s="157"/>
      <c r="E175" s="157"/>
      <c r="F175" s="157"/>
      <c r="G175" s="157"/>
      <c r="H175" s="157"/>
      <c r="Z175" s="149"/>
      <c r="AA175" s="117"/>
    </row>
    <row r="176" spans="1:27" ht="20.100000000000001" customHeight="1" x14ac:dyDescent="0.15">
      <c r="A176" s="92">
        <f>IFERROR(IF(TRIM($I176)="",1001,0),3)</f>
        <v>1001</v>
      </c>
      <c r="B176" s="81"/>
      <c r="C176" s="96"/>
      <c r="D176" s="101">
        <v>1</v>
      </c>
      <c r="E176" s="76" t="s">
        <v>66</v>
      </c>
      <c r="I176" s="47"/>
      <c r="J176" s="54"/>
      <c r="K176" s="54"/>
      <c r="L176" s="54"/>
      <c r="M176" s="54"/>
      <c r="N176" s="158"/>
      <c r="O176" s="158"/>
      <c r="P176" s="158"/>
      <c r="Q176" s="158"/>
      <c r="R176" s="158"/>
      <c r="S176" s="158"/>
      <c r="T176" s="158"/>
      <c r="U176" s="158"/>
      <c r="V176" s="106"/>
      <c r="W176" s="106"/>
      <c r="Z176" s="149"/>
    </row>
    <row r="177" spans="1:27" ht="30" customHeight="1" x14ac:dyDescent="0.15">
      <c r="A177" s="92"/>
      <c r="B177" s="81"/>
      <c r="C177" s="96"/>
      <c r="D177" s="159"/>
      <c r="E177" s="160"/>
      <c r="F177" s="160"/>
      <c r="G177" s="160"/>
      <c r="H177" s="158"/>
      <c r="I177" s="161"/>
      <c r="J177" s="162" t="s">
        <v>67</v>
      </c>
      <c r="K177" s="162"/>
      <c r="L177" s="162"/>
      <c r="M177" s="162"/>
      <c r="N177" s="162"/>
      <c r="O177" s="162"/>
      <c r="P177" s="162"/>
      <c r="Q177" s="162"/>
      <c r="R177" s="162"/>
      <c r="S177" s="162"/>
      <c r="T177" s="162"/>
      <c r="U177" s="162"/>
      <c r="V177" s="162"/>
      <c r="W177" s="162"/>
      <c r="X177" s="162"/>
      <c r="Y177" s="162"/>
      <c r="Z177" s="149"/>
    </row>
    <row r="178" spans="1:27" ht="20.100000000000001" customHeight="1" x14ac:dyDescent="0.15">
      <c r="A178" s="81">
        <f>IFERROR(IF(TRIM($I178)="",1001,0),3)</f>
        <v>1001</v>
      </c>
      <c r="B178" s="81"/>
      <c r="C178" s="100"/>
      <c r="D178" s="101">
        <v>2</v>
      </c>
      <c r="E178" s="76" t="s">
        <v>0</v>
      </c>
      <c r="I178" s="57"/>
      <c r="J178" s="57"/>
      <c r="K178" s="57"/>
      <c r="L178" s="57"/>
      <c r="M178" s="57"/>
      <c r="N178" s="106" t="s">
        <v>7</v>
      </c>
      <c r="O178" s="106"/>
      <c r="P178" s="106"/>
      <c r="Q178" s="106"/>
      <c r="R178" s="106"/>
      <c r="S178" s="106"/>
      <c r="T178" s="106"/>
      <c r="U178" s="106"/>
      <c r="V178" s="106"/>
      <c r="W178" s="106"/>
      <c r="X178" s="106"/>
      <c r="Y178" s="106"/>
      <c r="Z178" s="105"/>
    </row>
    <row r="179" spans="1:27" ht="45" customHeight="1" x14ac:dyDescent="0.15">
      <c r="A179" s="81"/>
      <c r="B179" s="81"/>
      <c r="C179" s="109"/>
      <c r="D179" s="106"/>
      <c r="E179" s="106"/>
      <c r="F179" s="106"/>
      <c r="G179" s="106"/>
      <c r="H179" s="106"/>
      <c r="I179" s="103"/>
      <c r="J179" s="114" t="s">
        <v>55</v>
      </c>
      <c r="K179" s="115"/>
      <c r="L179" s="115"/>
      <c r="M179" s="115"/>
      <c r="N179" s="115"/>
      <c r="O179" s="115"/>
      <c r="P179" s="115"/>
      <c r="Q179" s="115"/>
      <c r="R179" s="115"/>
      <c r="S179" s="115"/>
      <c r="T179" s="115"/>
      <c r="U179" s="115"/>
      <c r="V179" s="115"/>
      <c r="W179" s="115"/>
      <c r="X179" s="115"/>
      <c r="Y179" s="115"/>
      <c r="Z179" s="105"/>
    </row>
    <row r="180" spans="1:27" ht="20.100000000000001" customHeight="1" x14ac:dyDescent="0.15">
      <c r="A180" s="92">
        <f>IFERROR(IF(TRIM($I180)="",1001,0),3)</f>
        <v>1001</v>
      </c>
      <c r="B180" s="81"/>
      <c r="C180" s="96"/>
      <c r="D180" s="101">
        <v>3</v>
      </c>
      <c r="E180" s="76" t="s">
        <v>68</v>
      </c>
      <c r="I180" s="55"/>
      <c r="J180" s="56"/>
      <c r="K180" s="56"/>
      <c r="L180" s="56"/>
      <c r="M180" s="56"/>
      <c r="N180" s="158" t="s">
        <v>50</v>
      </c>
      <c r="O180" s="158"/>
      <c r="P180" s="158"/>
      <c r="Q180" s="158"/>
      <c r="R180" s="158"/>
      <c r="S180" s="158"/>
      <c r="T180" s="158"/>
      <c r="U180" s="158"/>
      <c r="V180" s="106"/>
      <c r="W180" s="106"/>
      <c r="Z180" s="149"/>
    </row>
    <row r="181" spans="1:27" ht="20.100000000000001" customHeight="1" x14ac:dyDescent="0.15">
      <c r="A181" s="92"/>
      <c r="B181" s="81"/>
      <c r="C181" s="96"/>
      <c r="D181" s="159"/>
      <c r="E181" s="160"/>
      <c r="F181" s="160"/>
      <c r="G181" s="160"/>
      <c r="H181" s="158"/>
      <c r="I181" s="161"/>
      <c r="J181" s="108"/>
      <c r="K181" s="108"/>
      <c r="L181" s="108"/>
      <c r="M181" s="108"/>
      <c r="N181" s="108"/>
      <c r="O181" s="108"/>
      <c r="P181" s="108"/>
      <c r="Q181" s="108"/>
      <c r="R181" s="108"/>
      <c r="S181" s="108"/>
      <c r="T181" s="108"/>
      <c r="U181" s="108"/>
      <c r="V181" s="106"/>
      <c r="W181" s="106"/>
      <c r="Z181" s="149"/>
    </row>
    <row r="182" spans="1:27" ht="20.100000000000001" customHeight="1" x14ac:dyDescent="0.15">
      <c r="A182" s="81"/>
      <c r="B182" s="81"/>
      <c r="C182" s="100"/>
      <c r="D182" s="101">
        <v>4</v>
      </c>
      <c r="E182" s="106" t="s">
        <v>69</v>
      </c>
      <c r="F182" s="106"/>
      <c r="G182" s="106"/>
      <c r="H182" s="106"/>
      <c r="I182" s="135"/>
      <c r="Z182" s="149"/>
      <c r="AA182" s="109"/>
    </row>
    <row r="183" spans="1:27" ht="20.100000000000001" customHeight="1" x14ac:dyDescent="0.15">
      <c r="A183" s="81"/>
      <c r="B183" s="81"/>
      <c r="C183" s="100"/>
      <c r="D183" s="149"/>
      <c r="E183" s="163" t="s">
        <v>1</v>
      </c>
      <c r="F183" s="164"/>
      <c r="G183" s="164"/>
      <c r="H183" s="165"/>
      <c r="I183" s="166" t="s">
        <v>49</v>
      </c>
      <c r="J183" s="167"/>
      <c r="K183" s="167"/>
      <c r="L183" s="167"/>
      <c r="M183" s="168"/>
      <c r="Z183" s="149"/>
      <c r="AA183" s="109"/>
    </row>
    <row r="184" spans="1:27" ht="20.100000000000001" customHeight="1" x14ac:dyDescent="0.15">
      <c r="A184" s="81">
        <f>IFERROR(IF(TRIM($I184)="",1001,0),3)</f>
        <v>1001</v>
      </c>
      <c r="B184" s="81"/>
      <c r="C184" s="100"/>
      <c r="D184" s="101"/>
      <c r="E184" s="169" t="s">
        <v>70</v>
      </c>
      <c r="F184" s="170"/>
      <c r="G184" s="170"/>
      <c r="H184" s="171"/>
      <c r="I184" s="58"/>
      <c r="J184" s="59"/>
      <c r="K184" s="59"/>
      <c r="L184" s="59"/>
      <c r="M184" s="60"/>
      <c r="N184" s="76" t="s">
        <v>50</v>
      </c>
      <c r="Z184" s="149"/>
      <c r="AA184" s="109"/>
    </row>
    <row r="185" spans="1:27" ht="20.100000000000001" customHeight="1" thickBot="1" x14ac:dyDescent="0.2">
      <c r="A185" s="81">
        <f>IFERROR(IF(TRIM($I185)="",1001,0),3)</f>
        <v>1001</v>
      </c>
      <c r="B185" s="81"/>
      <c r="C185" s="100"/>
      <c r="D185" s="101"/>
      <c r="E185" s="172" t="s">
        <v>71</v>
      </c>
      <c r="F185" s="173"/>
      <c r="G185" s="173"/>
      <c r="H185" s="174"/>
      <c r="I185" s="63"/>
      <c r="J185" s="64"/>
      <c r="K185" s="64"/>
      <c r="L185" s="64"/>
      <c r="M185" s="65"/>
      <c r="N185" s="76" t="s">
        <v>50</v>
      </c>
      <c r="Z185" s="149"/>
      <c r="AA185" s="109"/>
    </row>
    <row r="186" spans="1:27" ht="20.100000000000001" customHeight="1" thickTop="1" x14ac:dyDescent="0.15">
      <c r="A186" s="81"/>
      <c r="B186" s="81"/>
      <c r="C186" s="100"/>
      <c r="D186" s="101"/>
      <c r="E186" s="175" t="s">
        <v>8</v>
      </c>
      <c r="F186" s="176"/>
      <c r="G186" s="176"/>
      <c r="H186" s="177"/>
      <c r="I186" s="178" t="str">
        <f>IFERROR(ROUND(I184*100/I185,2),"")</f>
        <v/>
      </c>
      <c r="J186" s="179"/>
      <c r="K186" s="179"/>
      <c r="L186" s="179"/>
      <c r="M186" s="180"/>
      <c r="N186" s="76" t="s">
        <v>2</v>
      </c>
      <c r="Z186" s="149"/>
      <c r="AA186" s="109"/>
    </row>
    <row r="187" spans="1:27" ht="20.100000000000001" customHeight="1" x14ac:dyDescent="0.15">
      <c r="A187" s="81"/>
      <c r="B187" s="81"/>
      <c r="C187" s="100"/>
      <c r="D187" s="10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2"/>
      <c r="AA187" s="109"/>
    </row>
    <row r="188" spans="1:27" ht="20.100000000000001" customHeight="1" x14ac:dyDescent="0.15">
      <c r="A188" s="81"/>
      <c r="B188" s="81"/>
      <c r="C188" s="100"/>
      <c r="D188" s="101">
        <v>5</v>
      </c>
      <c r="E188" s="76" t="s">
        <v>72</v>
      </c>
      <c r="I188" s="158"/>
      <c r="J188" s="158"/>
      <c r="K188" s="158"/>
      <c r="L188" s="158"/>
      <c r="M188" s="106"/>
      <c r="N188" s="106"/>
      <c r="O188" s="106"/>
      <c r="P188" s="106"/>
      <c r="Q188" s="106"/>
      <c r="R188" s="106"/>
      <c r="S188" s="106"/>
      <c r="T188" s="106"/>
      <c r="U188" s="106"/>
      <c r="V188" s="106"/>
      <c r="W188" s="106"/>
      <c r="X188" s="106"/>
      <c r="Z188" s="149"/>
    </row>
    <row r="189" spans="1:27" ht="20.100000000000001" customHeight="1" x14ac:dyDescent="0.15">
      <c r="A189" s="81"/>
      <c r="B189" s="81"/>
      <c r="C189" s="100"/>
      <c r="D189" s="101"/>
      <c r="E189" s="183" t="s">
        <v>73</v>
      </c>
      <c r="I189" s="158"/>
      <c r="J189" s="158"/>
      <c r="K189" s="158"/>
      <c r="L189" s="158"/>
      <c r="M189" s="106"/>
      <c r="N189" s="106"/>
      <c r="O189" s="106"/>
      <c r="P189" s="106"/>
      <c r="Q189" s="106"/>
      <c r="R189" s="106"/>
      <c r="S189" s="106"/>
      <c r="T189" s="106"/>
      <c r="U189" s="106"/>
      <c r="V189" s="106"/>
      <c r="W189" s="106"/>
      <c r="X189" s="106"/>
      <c r="Z189" s="149"/>
    </row>
    <row r="190" spans="1:27" ht="30" customHeight="1" x14ac:dyDescent="0.15">
      <c r="A190" s="81">
        <f>IFERROR(IF(TRIM($I190)="",1001,0),3)</f>
        <v>1001</v>
      </c>
      <c r="B190" s="81"/>
      <c r="C190" s="100"/>
      <c r="E190" s="184" t="s">
        <v>74</v>
      </c>
      <c r="F190" s="185"/>
      <c r="G190" s="185"/>
      <c r="H190" s="186"/>
      <c r="I190" s="58"/>
      <c r="J190" s="66"/>
      <c r="K190" s="66"/>
      <c r="L190" s="66"/>
      <c r="M190" s="67"/>
      <c r="Y190" s="106"/>
      <c r="Z190" s="149"/>
    </row>
    <row r="191" spans="1:27" ht="30" customHeight="1" x14ac:dyDescent="0.15">
      <c r="A191" s="81">
        <f>IFERROR(IF(TRIM($I191)="",1001,0),3)</f>
        <v>1001</v>
      </c>
      <c r="B191" s="81"/>
      <c r="C191" s="100"/>
      <c r="D191" s="101"/>
      <c r="E191" s="187" t="s">
        <v>75</v>
      </c>
      <c r="F191" s="188"/>
      <c r="G191" s="188"/>
      <c r="H191" s="189"/>
      <c r="I191" s="35"/>
      <c r="J191" s="68"/>
      <c r="K191" s="68"/>
      <c r="L191" s="68"/>
      <c r="M191" s="69"/>
      <c r="Y191" s="106"/>
      <c r="Z191" s="149"/>
    </row>
    <row r="192" spans="1:27" ht="20.100000000000001" customHeight="1" x14ac:dyDescent="0.15">
      <c r="A192" s="81"/>
      <c r="B192" s="81"/>
      <c r="C192" s="100"/>
      <c r="D192" s="101"/>
      <c r="E192" s="190"/>
      <c r="F192" s="191"/>
      <c r="G192" s="192"/>
      <c r="H192" s="192"/>
      <c r="I192" s="193"/>
      <c r="J192" s="192"/>
      <c r="K192" s="192"/>
      <c r="Y192" s="106"/>
      <c r="Z192" s="149"/>
    </row>
    <row r="193" spans="1:27" ht="20.100000000000001" customHeight="1" x14ac:dyDescent="0.15">
      <c r="A193" s="81"/>
      <c r="B193" s="81"/>
      <c r="C193" s="120"/>
      <c r="D193" s="121"/>
      <c r="E193" s="121"/>
      <c r="F193" s="121"/>
      <c r="G193" s="121"/>
      <c r="H193" s="121"/>
      <c r="I193" s="121"/>
      <c r="J193" s="123"/>
      <c r="K193" s="123"/>
      <c r="L193" s="123"/>
      <c r="M193" s="145"/>
      <c r="N193" s="123"/>
      <c r="O193" s="123"/>
      <c r="P193" s="145"/>
      <c r="Q193" s="123"/>
      <c r="R193" s="123"/>
      <c r="S193" s="123"/>
      <c r="T193" s="123"/>
      <c r="U193" s="123"/>
      <c r="V193" s="123"/>
      <c r="W193" s="123"/>
      <c r="X193" s="123"/>
      <c r="Y193" s="123"/>
      <c r="Z193" s="194"/>
      <c r="AA193" s="109"/>
    </row>
    <row r="194" spans="1:27" ht="20.100000000000001" customHeight="1" x14ac:dyDescent="0.15">
      <c r="A194" s="81"/>
      <c r="B194" s="81"/>
      <c r="C194" s="106"/>
      <c r="D194" s="106"/>
      <c r="E194" s="106"/>
      <c r="F194" s="106"/>
      <c r="G194" s="106"/>
      <c r="H194" s="106"/>
      <c r="I194" s="106"/>
      <c r="J194" s="126"/>
      <c r="K194" s="126"/>
      <c r="L194" s="126"/>
      <c r="M194" s="146"/>
      <c r="N194" s="126"/>
      <c r="O194" s="126"/>
      <c r="P194" s="146"/>
      <c r="Q194" s="126"/>
      <c r="R194" s="126"/>
      <c r="S194" s="126"/>
      <c r="T194" s="126"/>
      <c r="U194" s="126"/>
      <c r="V194" s="126"/>
      <c r="W194" s="126"/>
      <c r="X194" s="126"/>
      <c r="Y194" s="126"/>
      <c r="Z194" s="126"/>
      <c r="AA194" s="126"/>
    </row>
    <row r="195" spans="1:27" ht="20.100000000000001" customHeight="1" x14ac:dyDescent="0.15">
      <c r="A195" s="76"/>
      <c r="M195" s="195"/>
      <c r="O195" s="135"/>
      <c r="Q195" s="196"/>
      <c r="R195" s="196"/>
      <c r="S195" s="196"/>
      <c r="T195" s="196"/>
      <c r="U195" s="196"/>
      <c r="V195" s="196"/>
      <c r="W195" s="196"/>
      <c r="X195" s="196"/>
    </row>
    <row r="196" spans="1:27" ht="20.100000000000001" customHeight="1" x14ac:dyDescent="0.15">
      <c r="A196" s="81"/>
      <c r="B196" s="81"/>
      <c r="C196" s="93" t="s">
        <v>77</v>
      </c>
      <c r="D196" s="94"/>
      <c r="E196" s="94"/>
      <c r="F196" s="94"/>
      <c r="G196" s="94"/>
      <c r="H196" s="94"/>
      <c r="I196" s="197"/>
      <c r="J196" s="155"/>
      <c r="K196" s="155"/>
      <c r="L196" s="198"/>
      <c r="M196" s="155"/>
      <c r="N196" s="155"/>
      <c r="O196" s="155"/>
      <c r="P196" s="155"/>
      <c r="Q196" s="155"/>
      <c r="R196" s="155"/>
      <c r="S196" s="155"/>
      <c r="T196" s="155"/>
      <c r="U196" s="155"/>
      <c r="V196" s="155"/>
      <c r="W196" s="155"/>
      <c r="X196" s="155"/>
      <c r="Y196" s="155"/>
      <c r="Z196" s="155"/>
    </row>
    <row r="197" spans="1:27" ht="20.100000000000001" customHeight="1" x14ac:dyDescent="0.15">
      <c r="A197" s="81"/>
      <c r="B197" s="81"/>
      <c r="C197" s="96"/>
      <c r="D197" s="97"/>
      <c r="E197" s="97"/>
      <c r="F197" s="97"/>
      <c r="G197" s="97"/>
      <c r="H197" s="97"/>
      <c r="I197" s="199"/>
      <c r="J197" s="106"/>
      <c r="K197" s="106"/>
      <c r="L197" s="106"/>
      <c r="Z197" s="200"/>
    </row>
    <row r="198" spans="1:27" ht="20.100000000000001" customHeight="1" x14ac:dyDescent="0.15">
      <c r="A198" s="81"/>
      <c r="B198" s="81"/>
      <c r="C198" s="96"/>
      <c r="D198" s="148" t="s">
        <v>89</v>
      </c>
      <c r="E198" s="97"/>
      <c r="F198" s="97"/>
      <c r="G198" s="97"/>
      <c r="H198" s="97"/>
      <c r="I198" s="199"/>
      <c r="K198" s="135"/>
      <c r="Z198" s="135"/>
      <c r="AA198" s="117"/>
    </row>
    <row r="199" spans="1:27" ht="20.100000000000001" customHeight="1" x14ac:dyDescent="0.15">
      <c r="A199" s="81"/>
      <c r="B199" s="81"/>
      <c r="C199" s="96"/>
      <c r="D199" s="201" t="s">
        <v>182</v>
      </c>
      <c r="E199" s="202"/>
      <c r="F199" s="202"/>
      <c r="G199" s="202"/>
      <c r="H199" s="202"/>
      <c r="I199" s="202"/>
      <c r="J199" s="203" t="s">
        <v>76</v>
      </c>
      <c r="K199" s="204"/>
      <c r="L199" s="204"/>
      <c r="M199" s="205"/>
      <c r="O199" s="206" t="s">
        <v>182</v>
      </c>
      <c r="P199" s="207"/>
      <c r="Q199" s="207"/>
      <c r="R199" s="207"/>
      <c r="S199" s="208"/>
      <c r="T199" s="209" t="s">
        <v>76</v>
      </c>
      <c r="Z199" s="210"/>
      <c r="AA199" s="211"/>
    </row>
    <row r="200" spans="1:27" ht="20.100000000000001" customHeight="1" x14ac:dyDescent="0.15">
      <c r="A200" s="81"/>
      <c r="B200" s="81"/>
      <c r="C200" s="212"/>
      <c r="D200" s="213" t="s">
        <v>83</v>
      </c>
      <c r="E200" s="214"/>
      <c r="F200" s="214"/>
      <c r="G200" s="214"/>
      <c r="H200" s="214"/>
      <c r="I200" s="215"/>
      <c r="J200" s="58"/>
      <c r="K200" s="61"/>
      <c r="L200" s="61"/>
      <c r="M200" s="62"/>
      <c r="N200" s="216"/>
      <c r="O200" s="217" t="s">
        <v>107</v>
      </c>
      <c r="P200" s="218"/>
      <c r="Q200" s="218"/>
      <c r="R200" s="218"/>
      <c r="S200" s="219"/>
      <c r="T200" s="2"/>
      <c r="Z200" s="220"/>
      <c r="AA200" s="221"/>
    </row>
    <row r="201" spans="1:27" ht="20.100000000000001" customHeight="1" x14ac:dyDescent="0.15">
      <c r="A201" s="81"/>
      <c r="B201" s="81"/>
      <c r="C201" s="212"/>
      <c r="D201" s="222" t="s">
        <v>98</v>
      </c>
      <c r="E201" s="223"/>
      <c r="F201" s="223"/>
      <c r="G201" s="223"/>
      <c r="H201" s="223"/>
      <c r="I201" s="224"/>
      <c r="J201" s="32"/>
      <c r="K201" s="33"/>
      <c r="L201" s="33"/>
      <c r="M201" s="34"/>
      <c r="N201" s="216"/>
      <c r="O201" s="222" t="s">
        <v>84</v>
      </c>
      <c r="P201" s="223"/>
      <c r="Q201" s="223"/>
      <c r="R201" s="223"/>
      <c r="S201" s="224"/>
      <c r="T201" s="3"/>
      <c r="Z201" s="220"/>
      <c r="AA201" s="221"/>
    </row>
    <row r="202" spans="1:27" ht="20.100000000000001" customHeight="1" x14ac:dyDescent="0.15">
      <c r="A202" s="81"/>
      <c r="B202" s="81"/>
      <c r="C202" s="212"/>
      <c r="D202" s="222" t="s">
        <v>183</v>
      </c>
      <c r="E202" s="223"/>
      <c r="F202" s="223"/>
      <c r="G202" s="223"/>
      <c r="H202" s="223"/>
      <c r="I202" s="224"/>
      <c r="J202" s="32"/>
      <c r="K202" s="33"/>
      <c r="L202" s="33"/>
      <c r="M202" s="34"/>
      <c r="N202" s="216"/>
      <c r="O202" s="222" t="s">
        <v>108</v>
      </c>
      <c r="P202" s="223"/>
      <c r="Q202" s="223"/>
      <c r="R202" s="223"/>
      <c r="S202" s="224"/>
      <c r="T202" s="3"/>
      <c r="Z202" s="225"/>
      <c r="AA202" s="226"/>
    </row>
    <row r="203" spans="1:27" ht="20.100000000000001" customHeight="1" x14ac:dyDescent="0.15">
      <c r="A203" s="81"/>
      <c r="B203" s="81"/>
      <c r="C203" s="212"/>
      <c r="D203" s="222" t="s">
        <v>82</v>
      </c>
      <c r="E203" s="223"/>
      <c r="F203" s="223"/>
      <c r="G203" s="223"/>
      <c r="H203" s="223"/>
      <c r="I203" s="224"/>
      <c r="J203" s="32"/>
      <c r="K203" s="33"/>
      <c r="L203" s="33"/>
      <c r="M203" s="34"/>
      <c r="N203" s="216"/>
      <c r="O203" s="222" t="s">
        <v>109</v>
      </c>
      <c r="P203" s="223"/>
      <c r="Q203" s="223"/>
      <c r="R203" s="223"/>
      <c r="S203" s="224"/>
      <c r="T203" s="3"/>
      <c r="Z203" s="225"/>
      <c r="AA203" s="226"/>
    </row>
    <row r="204" spans="1:27" ht="20.100000000000001" customHeight="1" x14ac:dyDescent="0.15">
      <c r="A204" s="81"/>
      <c r="B204" s="81"/>
      <c r="C204" s="212"/>
      <c r="D204" s="222" t="s">
        <v>81</v>
      </c>
      <c r="E204" s="223"/>
      <c r="F204" s="223"/>
      <c r="G204" s="223"/>
      <c r="H204" s="223"/>
      <c r="I204" s="224"/>
      <c r="J204" s="32"/>
      <c r="K204" s="33"/>
      <c r="L204" s="33"/>
      <c r="M204" s="34"/>
      <c r="N204" s="216"/>
      <c r="O204" s="227" t="s">
        <v>110</v>
      </c>
      <c r="P204" s="223"/>
      <c r="Q204" s="223"/>
      <c r="R204" s="223"/>
      <c r="S204" s="224"/>
      <c r="T204" s="3"/>
      <c r="Z204" s="149"/>
    </row>
    <row r="205" spans="1:27" ht="20.100000000000001" customHeight="1" x14ac:dyDescent="0.15">
      <c r="A205" s="81"/>
      <c r="B205" s="81"/>
      <c r="C205" s="212"/>
      <c r="D205" s="222" t="s">
        <v>80</v>
      </c>
      <c r="E205" s="223"/>
      <c r="F205" s="223"/>
      <c r="G205" s="223"/>
      <c r="H205" s="223"/>
      <c r="I205" s="224"/>
      <c r="J205" s="32"/>
      <c r="K205" s="33"/>
      <c r="L205" s="33"/>
      <c r="M205" s="34"/>
      <c r="O205" s="20"/>
      <c r="P205" s="21"/>
      <c r="Q205" s="21"/>
      <c r="R205" s="21"/>
      <c r="S205" s="22"/>
      <c r="T205" s="3"/>
      <c r="Z205" s="149"/>
    </row>
    <row r="206" spans="1:27" ht="20.100000000000001" customHeight="1" x14ac:dyDescent="0.15">
      <c r="A206" s="81"/>
      <c r="B206" s="81"/>
      <c r="C206" s="212"/>
      <c r="D206" s="222" t="s">
        <v>99</v>
      </c>
      <c r="E206" s="223"/>
      <c r="F206" s="223"/>
      <c r="G206" s="223"/>
      <c r="H206" s="223"/>
      <c r="I206" s="224"/>
      <c r="J206" s="32"/>
      <c r="K206" s="33"/>
      <c r="L206" s="33"/>
      <c r="M206" s="34"/>
      <c r="O206" s="20"/>
      <c r="P206" s="21"/>
      <c r="Q206" s="21"/>
      <c r="R206" s="21"/>
      <c r="S206" s="22"/>
      <c r="T206" s="3"/>
      <c r="Z206" s="149"/>
    </row>
    <row r="207" spans="1:27" ht="20.100000000000001" customHeight="1" x14ac:dyDescent="0.15">
      <c r="A207" s="81"/>
      <c r="B207" s="81"/>
      <c r="C207" s="212"/>
      <c r="D207" s="222" t="s">
        <v>79</v>
      </c>
      <c r="E207" s="223"/>
      <c r="F207" s="223"/>
      <c r="G207" s="223"/>
      <c r="H207" s="223"/>
      <c r="I207" s="224"/>
      <c r="J207" s="32"/>
      <c r="K207" s="33"/>
      <c r="L207" s="33"/>
      <c r="M207" s="34"/>
      <c r="O207" s="20"/>
      <c r="P207" s="21"/>
      <c r="Q207" s="21"/>
      <c r="R207" s="21"/>
      <c r="S207" s="22"/>
      <c r="T207" s="3"/>
      <c r="Z207" s="149"/>
    </row>
    <row r="208" spans="1:27" ht="20.100000000000001" customHeight="1" x14ac:dyDescent="0.15">
      <c r="A208" s="81"/>
      <c r="B208" s="81"/>
      <c r="C208" s="212"/>
      <c r="D208" s="222" t="s">
        <v>78</v>
      </c>
      <c r="E208" s="223"/>
      <c r="F208" s="223"/>
      <c r="G208" s="223"/>
      <c r="H208" s="223"/>
      <c r="I208" s="224"/>
      <c r="J208" s="32"/>
      <c r="K208" s="33"/>
      <c r="L208" s="33"/>
      <c r="M208" s="34"/>
      <c r="O208" s="20"/>
      <c r="P208" s="21"/>
      <c r="Q208" s="21"/>
      <c r="R208" s="21"/>
      <c r="S208" s="22"/>
      <c r="T208" s="3"/>
      <c r="Z208" s="149"/>
    </row>
    <row r="209" spans="1:26" ht="20.100000000000001" customHeight="1" x14ac:dyDescent="0.15">
      <c r="A209" s="81"/>
      <c r="B209" s="81"/>
      <c r="C209" s="212"/>
      <c r="D209" s="222" t="s">
        <v>100</v>
      </c>
      <c r="E209" s="223"/>
      <c r="F209" s="223"/>
      <c r="G209" s="223"/>
      <c r="H209" s="223"/>
      <c r="I209" s="224"/>
      <c r="J209" s="32"/>
      <c r="K209" s="33"/>
      <c r="L209" s="33"/>
      <c r="M209" s="34"/>
      <c r="O209" s="38"/>
      <c r="P209" s="39"/>
      <c r="Q209" s="39"/>
      <c r="R209" s="39"/>
      <c r="S209" s="40"/>
      <c r="T209" s="4"/>
      <c r="Z209" s="149"/>
    </row>
    <row r="210" spans="1:26" ht="20.100000000000001" customHeight="1" x14ac:dyDescent="0.15">
      <c r="A210" s="81"/>
      <c r="B210" s="81"/>
      <c r="C210" s="212"/>
      <c r="D210" s="222" t="s">
        <v>101</v>
      </c>
      <c r="E210" s="223"/>
      <c r="F210" s="223"/>
      <c r="G210" s="223"/>
      <c r="H210" s="223"/>
      <c r="I210" s="224"/>
      <c r="J210" s="32"/>
      <c r="K210" s="33"/>
      <c r="L210" s="33"/>
      <c r="M210" s="34"/>
      <c r="Z210" s="149"/>
    </row>
    <row r="211" spans="1:26" ht="20.100000000000001" customHeight="1" x14ac:dyDescent="0.15">
      <c r="A211" s="81"/>
      <c r="B211" s="81"/>
      <c r="C211" s="212"/>
      <c r="D211" s="222" t="s">
        <v>102</v>
      </c>
      <c r="E211" s="223"/>
      <c r="F211" s="223"/>
      <c r="G211" s="223"/>
      <c r="H211" s="223"/>
      <c r="I211" s="224"/>
      <c r="J211" s="32"/>
      <c r="K211" s="33"/>
      <c r="L211" s="33"/>
      <c r="M211" s="34"/>
      <c r="Z211" s="149"/>
    </row>
    <row r="212" spans="1:26" ht="20.100000000000001" customHeight="1" x14ac:dyDescent="0.15">
      <c r="A212" s="81"/>
      <c r="B212" s="81"/>
      <c r="C212" s="212"/>
      <c r="D212" s="222" t="s">
        <v>88</v>
      </c>
      <c r="E212" s="223"/>
      <c r="F212" s="223"/>
      <c r="G212" s="223"/>
      <c r="H212" s="223"/>
      <c r="I212" s="224"/>
      <c r="J212" s="32"/>
      <c r="K212" s="33"/>
      <c r="L212" s="33"/>
      <c r="M212" s="34"/>
      <c r="Z212" s="149"/>
    </row>
    <row r="213" spans="1:26" ht="20.100000000000001" customHeight="1" x14ac:dyDescent="0.15">
      <c r="A213" s="81"/>
      <c r="B213" s="81"/>
      <c r="C213" s="212"/>
      <c r="D213" s="222" t="s">
        <v>103</v>
      </c>
      <c r="E213" s="223"/>
      <c r="F213" s="223"/>
      <c r="G213" s="223"/>
      <c r="H213" s="223"/>
      <c r="I213" s="224"/>
      <c r="J213" s="32"/>
      <c r="K213" s="33"/>
      <c r="L213" s="33"/>
      <c r="M213" s="34"/>
      <c r="Z213" s="149"/>
    </row>
    <row r="214" spans="1:26" ht="20.100000000000001" customHeight="1" x14ac:dyDescent="0.15">
      <c r="A214" s="81"/>
      <c r="B214" s="81"/>
      <c r="C214" s="212"/>
      <c r="D214" s="222" t="s">
        <v>87</v>
      </c>
      <c r="E214" s="223"/>
      <c r="F214" s="223"/>
      <c r="G214" s="223"/>
      <c r="H214" s="223"/>
      <c r="I214" s="224"/>
      <c r="J214" s="32"/>
      <c r="K214" s="33"/>
      <c r="L214" s="33"/>
      <c r="M214" s="34"/>
      <c r="Z214" s="149"/>
    </row>
    <row r="215" spans="1:26" ht="20.100000000000001" customHeight="1" x14ac:dyDescent="0.15">
      <c r="A215" s="81"/>
      <c r="B215" s="81"/>
      <c r="C215" s="212"/>
      <c r="D215" s="222" t="s">
        <v>104</v>
      </c>
      <c r="E215" s="223"/>
      <c r="F215" s="223"/>
      <c r="G215" s="223"/>
      <c r="H215" s="223"/>
      <c r="I215" s="224"/>
      <c r="J215" s="32"/>
      <c r="K215" s="33"/>
      <c r="L215" s="33"/>
      <c r="M215" s="34"/>
      <c r="Z215" s="149"/>
    </row>
    <row r="216" spans="1:26" ht="20.100000000000001" customHeight="1" x14ac:dyDescent="0.15">
      <c r="A216" s="81"/>
      <c r="B216" s="81"/>
      <c r="C216" s="212"/>
      <c r="D216" s="222" t="s">
        <v>86</v>
      </c>
      <c r="E216" s="223"/>
      <c r="F216" s="223"/>
      <c r="G216" s="223"/>
      <c r="H216" s="223"/>
      <c r="I216" s="224"/>
      <c r="J216" s="32"/>
      <c r="K216" s="33"/>
      <c r="L216" s="33"/>
      <c r="M216" s="34"/>
      <c r="Z216" s="149"/>
    </row>
    <row r="217" spans="1:26" ht="20.100000000000001" customHeight="1" x14ac:dyDescent="0.15">
      <c r="A217" s="81"/>
      <c r="B217" s="81"/>
      <c r="C217" s="212"/>
      <c r="D217" s="222" t="s">
        <v>85</v>
      </c>
      <c r="E217" s="223"/>
      <c r="F217" s="223"/>
      <c r="G217" s="223"/>
      <c r="H217" s="223"/>
      <c r="I217" s="224"/>
      <c r="J217" s="32"/>
      <c r="K217" s="33"/>
      <c r="L217" s="33"/>
      <c r="M217" s="34"/>
      <c r="Z217" s="149"/>
    </row>
    <row r="218" spans="1:26" ht="20.100000000000001" customHeight="1" x14ac:dyDescent="0.15">
      <c r="A218" s="81"/>
      <c r="B218" s="81"/>
      <c r="C218" s="212"/>
      <c r="D218" s="222" t="s">
        <v>105</v>
      </c>
      <c r="E218" s="223"/>
      <c r="F218" s="223"/>
      <c r="G218" s="223"/>
      <c r="H218" s="223"/>
      <c r="I218" s="224"/>
      <c r="J218" s="32"/>
      <c r="K218" s="33"/>
      <c r="L218" s="33"/>
      <c r="M218" s="34"/>
      <c r="Z218" s="149"/>
    </row>
    <row r="219" spans="1:26" ht="20.100000000000001" customHeight="1" x14ac:dyDescent="0.15">
      <c r="A219" s="81"/>
      <c r="B219" s="81"/>
      <c r="C219" s="212"/>
      <c r="D219" s="228" t="s">
        <v>106</v>
      </c>
      <c r="E219" s="229"/>
      <c r="F219" s="229"/>
      <c r="G219" s="229"/>
      <c r="H219" s="229"/>
      <c r="I219" s="230"/>
      <c r="J219" s="35"/>
      <c r="K219" s="36"/>
      <c r="L219" s="36"/>
      <c r="M219" s="37"/>
      <c r="Z219" s="149"/>
    </row>
    <row r="220" spans="1:26" ht="20.100000000000001" customHeight="1" x14ac:dyDescent="0.15">
      <c r="A220" s="76"/>
      <c r="B220" s="149"/>
      <c r="D220" s="231"/>
      <c r="E220" s="231"/>
      <c r="F220" s="231"/>
      <c r="G220" s="231"/>
      <c r="H220" s="231"/>
      <c r="I220" s="231"/>
      <c r="J220" s="231"/>
      <c r="K220" s="231"/>
      <c r="L220" s="231"/>
      <c r="M220" s="231"/>
      <c r="Z220" s="149"/>
    </row>
    <row r="221" spans="1:26" ht="20.100000000000001" customHeight="1" x14ac:dyDescent="0.15">
      <c r="A221" s="76"/>
      <c r="B221" s="149"/>
      <c r="C221" s="154"/>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232"/>
    </row>
    <row r="222" spans="1:26" ht="20.100000000000001" customHeight="1" x14ac:dyDescent="0.15">
      <c r="A222" s="76"/>
    </row>
    <row r="223" spans="1:26" ht="20.100000000000001" customHeight="1" x14ac:dyDescent="0.15">
      <c r="A223" s="76"/>
    </row>
    <row r="224" spans="1:26" ht="20.100000000000001" customHeight="1" x14ac:dyDescent="0.15">
      <c r="A224" s="92"/>
      <c r="B224" s="81"/>
      <c r="C224" s="93" t="s">
        <v>90</v>
      </c>
      <c r="D224" s="94"/>
      <c r="E224" s="94"/>
      <c r="F224" s="94"/>
      <c r="G224" s="94"/>
      <c r="H224" s="94"/>
      <c r="I224" s="95"/>
      <c r="L224" s="127"/>
    </row>
    <row r="225" spans="1:27" ht="20.100000000000001" customHeight="1" x14ac:dyDescent="0.15">
      <c r="A225" s="92"/>
      <c r="B225" s="81"/>
      <c r="C225" s="96"/>
      <c r="D225" s="97"/>
      <c r="E225" s="97"/>
      <c r="F225" s="97"/>
      <c r="G225" s="97"/>
      <c r="H225" s="97"/>
      <c r="I225" s="97"/>
      <c r="J225" s="98"/>
      <c r="K225" s="98"/>
      <c r="L225" s="138"/>
      <c r="M225" s="138"/>
      <c r="N225" s="98"/>
      <c r="O225" s="98"/>
      <c r="P225" s="98"/>
      <c r="Q225" s="98"/>
      <c r="R225" s="98"/>
      <c r="S225" s="98"/>
      <c r="T225" s="98"/>
      <c r="U225" s="98"/>
      <c r="V225" s="98"/>
      <c r="W225" s="98"/>
      <c r="X225" s="98"/>
      <c r="Y225" s="98"/>
      <c r="Z225" s="99"/>
    </row>
    <row r="226" spans="1:27" ht="20.100000000000001" hidden="1" customHeight="1" x14ac:dyDescent="0.15">
      <c r="A226" s="92"/>
      <c r="B226" s="81"/>
      <c r="C226" s="96"/>
      <c r="D226" s="97"/>
      <c r="E226" s="97"/>
      <c r="F226" s="97"/>
      <c r="G226" s="97"/>
      <c r="H226" s="97"/>
      <c r="I226" s="97"/>
      <c r="J226" s="106"/>
      <c r="K226" s="106"/>
      <c r="L226" s="134"/>
      <c r="M226" s="134"/>
      <c r="N226" s="106"/>
      <c r="O226" s="106"/>
      <c r="P226" s="106"/>
      <c r="Q226" s="106"/>
      <c r="R226" s="106"/>
      <c r="S226" s="106"/>
      <c r="T226" s="106"/>
      <c r="U226" s="106"/>
      <c r="V226" s="106"/>
      <c r="W226" s="106"/>
      <c r="X226" s="106"/>
      <c r="Y226" s="106"/>
      <c r="Z226" s="105"/>
    </row>
    <row r="227" spans="1:27" ht="20.100000000000001" customHeight="1" x14ac:dyDescent="0.15">
      <c r="A227" s="92"/>
      <c r="B227" s="81"/>
      <c r="C227" s="100"/>
      <c r="D227" s="101">
        <v>1</v>
      </c>
      <c r="E227" s="76" t="s">
        <v>96</v>
      </c>
      <c r="J227" s="107"/>
      <c r="K227" s="107"/>
      <c r="L227" s="142"/>
      <c r="M227" s="107"/>
      <c r="N227" s="107"/>
      <c r="O227" s="142"/>
      <c r="P227" s="107"/>
      <c r="Q227" s="107"/>
      <c r="R227" s="142"/>
      <c r="S227" s="107"/>
      <c r="T227" s="107"/>
      <c r="U227" s="107"/>
      <c r="V227" s="107"/>
      <c r="W227" s="107"/>
      <c r="X227" s="107"/>
      <c r="Y227" s="107"/>
      <c r="Z227" s="105"/>
    </row>
    <row r="228" spans="1:27" ht="20.100000000000001" customHeight="1" x14ac:dyDescent="0.15">
      <c r="A228" s="92"/>
      <c r="B228" s="81"/>
      <c r="C228" s="100"/>
      <c r="D228" s="101"/>
      <c r="E228" s="183" t="s">
        <v>127</v>
      </c>
      <c r="J228" s="107"/>
      <c r="K228" s="107"/>
      <c r="L228" s="142"/>
      <c r="M228" s="107"/>
      <c r="N228" s="107"/>
      <c r="O228" s="142"/>
      <c r="P228" s="107"/>
      <c r="Q228" s="107"/>
      <c r="R228" s="142"/>
      <c r="S228" s="107"/>
      <c r="T228" s="107"/>
      <c r="U228" s="107"/>
      <c r="V228" s="107"/>
      <c r="W228" s="107"/>
      <c r="X228" s="107"/>
      <c r="Y228" s="107"/>
      <c r="Z228" s="105"/>
    </row>
    <row r="229" spans="1:27" ht="20.100000000000001" customHeight="1" x14ac:dyDescent="0.15">
      <c r="A229" s="81"/>
      <c r="B229" s="81"/>
      <c r="C229" s="96"/>
      <c r="E229" s="201" t="s">
        <v>125</v>
      </c>
      <c r="F229" s="202"/>
      <c r="G229" s="202"/>
      <c r="H229" s="202"/>
      <c r="I229" s="202"/>
      <c r="J229" s="202"/>
      <c r="K229" s="233" t="s">
        <v>126</v>
      </c>
      <c r="L229" s="234"/>
      <c r="M229" s="234"/>
      <c r="N229" s="235"/>
      <c r="O229" s="117"/>
      <c r="Z229" s="210"/>
      <c r="AA229" s="211"/>
    </row>
    <row r="230" spans="1:27" ht="20.100000000000001" customHeight="1" x14ac:dyDescent="0.15">
      <c r="A230" s="81"/>
      <c r="B230" s="81"/>
      <c r="C230" s="96"/>
      <c r="E230" s="236" t="s">
        <v>111</v>
      </c>
      <c r="F230" s="98"/>
      <c r="G230" s="98"/>
      <c r="H230" s="98"/>
      <c r="I230" s="98"/>
      <c r="J230" s="99"/>
      <c r="K230" s="44"/>
      <c r="L230" s="45"/>
      <c r="M230" s="45"/>
      <c r="N230" s="46"/>
      <c r="Z230" s="220"/>
      <c r="AA230" s="221"/>
    </row>
    <row r="231" spans="1:27" ht="20.100000000000001" customHeight="1" x14ac:dyDescent="0.15">
      <c r="A231" s="81"/>
      <c r="B231" s="81"/>
      <c r="C231" s="96"/>
      <c r="E231" s="237" t="s">
        <v>112</v>
      </c>
      <c r="F231" s="238"/>
      <c r="G231" s="238"/>
      <c r="H231" s="238"/>
      <c r="I231" s="238"/>
      <c r="J231" s="239"/>
      <c r="K231" s="17"/>
      <c r="L231" s="18"/>
      <c r="M231" s="18"/>
      <c r="N231" s="19"/>
      <c r="Z231" s="220"/>
      <c r="AA231" s="221"/>
    </row>
    <row r="232" spans="1:27" ht="20.100000000000001" customHeight="1" x14ac:dyDescent="0.15">
      <c r="A232" s="81"/>
      <c r="B232" s="81"/>
      <c r="C232" s="96"/>
      <c r="E232" s="237" t="s">
        <v>113</v>
      </c>
      <c r="F232" s="238"/>
      <c r="G232" s="238"/>
      <c r="H232" s="238"/>
      <c r="I232" s="238"/>
      <c r="J232" s="239"/>
      <c r="K232" s="17"/>
      <c r="L232" s="18"/>
      <c r="M232" s="18"/>
      <c r="N232" s="19"/>
      <c r="Z232" s="225"/>
      <c r="AA232" s="226"/>
    </row>
    <row r="233" spans="1:27" ht="20.100000000000001" customHeight="1" x14ac:dyDescent="0.15">
      <c r="A233" s="81"/>
      <c r="B233" s="81"/>
      <c r="C233" s="96"/>
      <c r="E233" s="237" t="s">
        <v>114</v>
      </c>
      <c r="F233" s="238"/>
      <c r="G233" s="238"/>
      <c r="H233" s="238"/>
      <c r="I233" s="238"/>
      <c r="J233" s="239"/>
      <c r="K233" s="17"/>
      <c r="L233" s="18"/>
      <c r="M233" s="18"/>
      <c r="N233" s="19"/>
      <c r="Z233" s="225"/>
      <c r="AA233" s="226"/>
    </row>
    <row r="234" spans="1:27" ht="20.100000000000001" customHeight="1" x14ac:dyDescent="0.15">
      <c r="A234" s="81"/>
      <c r="B234" s="81"/>
      <c r="C234" s="96"/>
      <c r="E234" s="237" t="s">
        <v>115</v>
      </c>
      <c r="F234" s="238"/>
      <c r="G234" s="238"/>
      <c r="H234" s="238"/>
      <c r="I234" s="238"/>
      <c r="J234" s="239"/>
      <c r="K234" s="17"/>
      <c r="L234" s="18"/>
      <c r="M234" s="18"/>
      <c r="N234" s="19"/>
      <c r="Z234" s="149"/>
    </row>
    <row r="235" spans="1:27" ht="20.100000000000001" customHeight="1" x14ac:dyDescent="0.15">
      <c r="A235" s="81"/>
      <c r="B235" s="81"/>
      <c r="C235" s="96"/>
      <c r="E235" s="237" t="s">
        <v>116</v>
      </c>
      <c r="F235" s="238"/>
      <c r="G235" s="238"/>
      <c r="H235" s="238"/>
      <c r="I235" s="238"/>
      <c r="J235" s="239"/>
      <c r="K235" s="17"/>
      <c r="L235" s="18"/>
      <c r="M235" s="18"/>
      <c r="N235" s="19"/>
      <c r="Z235" s="149"/>
    </row>
    <row r="236" spans="1:27" ht="20.100000000000001" customHeight="1" x14ac:dyDescent="0.15">
      <c r="A236" s="81"/>
      <c r="B236" s="81"/>
      <c r="C236" s="96"/>
      <c r="E236" s="237" t="s">
        <v>117</v>
      </c>
      <c r="F236" s="238"/>
      <c r="G236" s="238"/>
      <c r="H236" s="238"/>
      <c r="I236" s="238"/>
      <c r="J236" s="239"/>
      <c r="K236" s="17"/>
      <c r="L236" s="18"/>
      <c r="M236" s="18"/>
      <c r="N236" s="19"/>
      <c r="Z236" s="149"/>
    </row>
    <row r="237" spans="1:27" ht="20.100000000000001" customHeight="1" x14ac:dyDescent="0.15">
      <c r="A237" s="81"/>
      <c r="B237" s="81"/>
      <c r="C237" s="96"/>
      <c r="E237" s="237" t="s">
        <v>118</v>
      </c>
      <c r="F237" s="238"/>
      <c r="G237" s="238"/>
      <c r="H237" s="238"/>
      <c r="I237" s="238"/>
      <c r="J237" s="239"/>
      <c r="K237" s="17"/>
      <c r="L237" s="18"/>
      <c r="M237" s="18"/>
      <c r="N237" s="19"/>
      <c r="Z237" s="149"/>
    </row>
    <row r="238" spans="1:27" ht="20.100000000000001" customHeight="1" x14ac:dyDescent="0.15">
      <c r="A238" s="81"/>
      <c r="B238" s="81"/>
      <c r="C238" s="96"/>
      <c r="E238" s="237" t="s">
        <v>119</v>
      </c>
      <c r="F238" s="238"/>
      <c r="G238" s="238"/>
      <c r="H238" s="238"/>
      <c r="I238" s="238"/>
      <c r="J238" s="239"/>
      <c r="K238" s="17"/>
      <c r="L238" s="18"/>
      <c r="M238" s="18"/>
      <c r="N238" s="19"/>
      <c r="Z238" s="149"/>
    </row>
    <row r="239" spans="1:27" ht="20.100000000000001" customHeight="1" x14ac:dyDescent="0.15">
      <c r="A239" s="81"/>
      <c r="B239" s="81"/>
      <c r="C239" s="96"/>
      <c r="E239" s="237" t="s">
        <v>120</v>
      </c>
      <c r="F239" s="238"/>
      <c r="G239" s="238"/>
      <c r="H239" s="238"/>
      <c r="I239" s="238"/>
      <c r="J239" s="239"/>
      <c r="K239" s="17"/>
      <c r="L239" s="18"/>
      <c r="M239" s="18"/>
      <c r="N239" s="19"/>
      <c r="Z239" s="149"/>
    </row>
    <row r="240" spans="1:27" ht="20.100000000000001" customHeight="1" x14ac:dyDescent="0.15">
      <c r="A240" s="81"/>
      <c r="B240" s="81"/>
      <c r="C240" s="96"/>
      <c r="E240" s="237" t="s">
        <v>121</v>
      </c>
      <c r="F240" s="238"/>
      <c r="G240" s="238"/>
      <c r="H240" s="238"/>
      <c r="I240" s="238"/>
      <c r="J240" s="239"/>
      <c r="K240" s="17"/>
      <c r="L240" s="18"/>
      <c r="M240" s="18"/>
      <c r="N240" s="19"/>
      <c r="Z240" s="149"/>
    </row>
    <row r="241" spans="1:26" ht="20.100000000000001" customHeight="1" x14ac:dyDescent="0.15">
      <c r="A241" s="81"/>
      <c r="B241" s="81"/>
      <c r="C241" s="96"/>
      <c r="E241" s="237" t="s">
        <v>122</v>
      </c>
      <c r="F241" s="238"/>
      <c r="G241" s="238"/>
      <c r="H241" s="238"/>
      <c r="I241" s="238"/>
      <c r="J241" s="239"/>
      <c r="K241" s="17"/>
      <c r="L241" s="18"/>
      <c r="M241" s="18"/>
      <c r="N241" s="19"/>
      <c r="Z241" s="149"/>
    </row>
    <row r="242" spans="1:26" ht="20.100000000000001" customHeight="1" x14ac:dyDescent="0.15">
      <c r="A242" s="81"/>
      <c r="B242" s="81"/>
      <c r="C242" s="96"/>
      <c r="E242" s="237" t="s">
        <v>123</v>
      </c>
      <c r="F242" s="238"/>
      <c r="G242" s="238"/>
      <c r="H242" s="238"/>
      <c r="I242" s="238"/>
      <c r="J242" s="239"/>
      <c r="K242" s="17"/>
      <c r="L242" s="18"/>
      <c r="M242" s="18"/>
      <c r="N242" s="19"/>
      <c r="Z242" s="149"/>
    </row>
    <row r="243" spans="1:26" ht="20.100000000000001" customHeight="1" x14ac:dyDescent="0.15">
      <c r="A243" s="81"/>
      <c r="B243" s="81"/>
      <c r="C243" s="96"/>
      <c r="E243" s="237" t="s">
        <v>124</v>
      </c>
      <c r="F243" s="238"/>
      <c r="G243" s="238"/>
      <c r="H243" s="238"/>
      <c r="I243" s="238"/>
      <c r="J243" s="239"/>
      <c r="K243" s="17"/>
      <c r="L243" s="18"/>
      <c r="M243" s="18"/>
      <c r="N243" s="19"/>
      <c r="Z243" s="149"/>
    </row>
    <row r="244" spans="1:26" ht="20.100000000000001" customHeight="1" x14ac:dyDescent="0.15">
      <c r="A244" s="81"/>
      <c r="B244" s="81"/>
      <c r="C244" s="96"/>
      <c r="E244" s="20"/>
      <c r="F244" s="21"/>
      <c r="G244" s="21"/>
      <c r="H244" s="21"/>
      <c r="I244" s="21"/>
      <c r="J244" s="22"/>
      <c r="K244" s="17"/>
      <c r="L244" s="18"/>
      <c r="M244" s="18"/>
      <c r="N244" s="19"/>
      <c r="Z244" s="149"/>
    </row>
    <row r="245" spans="1:26" ht="20.100000000000001" customHeight="1" x14ac:dyDescent="0.15">
      <c r="A245" s="81"/>
      <c r="B245" s="81"/>
      <c r="C245" s="96"/>
      <c r="E245" s="20"/>
      <c r="F245" s="21"/>
      <c r="G245" s="21"/>
      <c r="H245" s="21"/>
      <c r="I245" s="21"/>
      <c r="J245" s="22"/>
      <c r="K245" s="17"/>
      <c r="L245" s="18"/>
      <c r="M245" s="18"/>
      <c r="N245" s="19"/>
      <c r="Z245" s="149"/>
    </row>
    <row r="246" spans="1:26" ht="20.100000000000001" customHeight="1" x14ac:dyDescent="0.15">
      <c r="A246" s="81"/>
      <c r="B246" s="81"/>
      <c r="C246" s="96"/>
      <c r="E246" s="20"/>
      <c r="F246" s="21"/>
      <c r="G246" s="21"/>
      <c r="H246" s="21"/>
      <c r="I246" s="21"/>
      <c r="J246" s="22"/>
      <c r="K246" s="17"/>
      <c r="L246" s="18"/>
      <c r="M246" s="18"/>
      <c r="N246" s="19"/>
      <c r="Z246" s="149"/>
    </row>
    <row r="247" spans="1:26" ht="20.100000000000001" customHeight="1" x14ac:dyDescent="0.15">
      <c r="A247" s="81"/>
      <c r="B247" s="81"/>
      <c r="C247" s="96"/>
      <c r="E247" s="20"/>
      <c r="F247" s="21"/>
      <c r="G247" s="21"/>
      <c r="H247" s="21"/>
      <c r="I247" s="21"/>
      <c r="J247" s="22"/>
      <c r="K247" s="17"/>
      <c r="L247" s="18"/>
      <c r="M247" s="18"/>
      <c r="N247" s="19"/>
      <c r="Z247" s="149"/>
    </row>
    <row r="248" spans="1:26" ht="20.100000000000001" customHeight="1" x14ac:dyDescent="0.15">
      <c r="A248" s="81"/>
      <c r="B248" s="81"/>
      <c r="C248" s="96"/>
      <c r="E248" s="20"/>
      <c r="F248" s="21"/>
      <c r="G248" s="21"/>
      <c r="H248" s="21"/>
      <c r="I248" s="21"/>
      <c r="J248" s="22"/>
      <c r="K248" s="17"/>
      <c r="L248" s="18"/>
      <c r="M248" s="18"/>
      <c r="N248" s="19"/>
      <c r="Z248" s="149"/>
    </row>
    <row r="249" spans="1:26" ht="20.100000000000001" customHeight="1" x14ac:dyDescent="0.15">
      <c r="A249" s="81"/>
      <c r="B249" s="81"/>
      <c r="C249" s="96"/>
      <c r="E249" s="38"/>
      <c r="F249" s="39"/>
      <c r="G249" s="39"/>
      <c r="H249" s="39"/>
      <c r="I249" s="39"/>
      <c r="J249" s="40"/>
      <c r="K249" s="71"/>
      <c r="L249" s="72"/>
      <c r="M249" s="72"/>
      <c r="N249" s="73"/>
      <c r="Z249" s="149"/>
    </row>
    <row r="250" spans="1:26" ht="20.100000000000001" customHeight="1" x14ac:dyDescent="0.15">
      <c r="A250" s="81"/>
      <c r="B250" s="81"/>
      <c r="C250" s="96"/>
      <c r="Z250" s="149"/>
    </row>
    <row r="251" spans="1:26" ht="20.100000000000001" customHeight="1" x14ac:dyDescent="0.15">
      <c r="A251" s="92"/>
      <c r="B251" s="81"/>
      <c r="C251" s="100"/>
      <c r="D251" s="101">
        <v>2</v>
      </c>
      <c r="E251" s="76" t="s">
        <v>97</v>
      </c>
      <c r="J251" s="107"/>
      <c r="K251" s="107"/>
      <c r="L251" s="142"/>
      <c r="M251" s="107"/>
      <c r="N251" s="107"/>
      <c r="O251" s="142"/>
      <c r="P251" s="107"/>
      <c r="Q251" s="107"/>
      <c r="R251" s="142"/>
      <c r="S251" s="107"/>
      <c r="T251" s="107"/>
      <c r="U251" s="107"/>
      <c r="V251" s="107"/>
      <c r="W251" s="107"/>
      <c r="X251" s="107"/>
      <c r="Y251" s="107"/>
      <c r="Z251" s="105"/>
    </row>
    <row r="252" spans="1:26" ht="30" customHeight="1" x14ac:dyDescent="0.15">
      <c r="A252" s="92"/>
      <c r="B252" s="81"/>
      <c r="C252" s="96"/>
      <c r="E252" s="240" t="s">
        <v>181</v>
      </c>
      <c r="F252" s="240"/>
      <c r="G252" s="240"/>
      <c r="H252" s="240"/>
      <c r="I252" s="240"/>
      <c r="J252" s="240"/>
      <c r="K252" s="240"/>
      <c r="L252" s="240"/>
      <c r="M252" s="240"/>
      <c r="N252" s="240"/>
      <c r="O252" s="240"/>
      <c r="P252" s="240"/>
      <c r="Q252" s="240"/>
      <c r="R252" s="240"/>
      <c r="S252" s="240"/>
      <c r="T252" s="240"/>
      <c r="U252" s="240"/>
      <c r="V252" s="240"/>
      <c r="W252" s="240"/>
      <c r="X252" s="240"/>
      <c r="Y252" s="240"/>
      <c r="Z252" s="105"/>
    </row>
    <row r="253" spans="1:26" ht="20.100000000000001" customHeight="1" x14ac:dyDescent="0.15">
      <c r="A253" s="92"/>
      <c r="B253" s="81"/>
      <c r="C253" s="96"/>
      <c r="E253" s="241" t="s">
        <v>9</v>
      </c>
      <c r="F253" s="242"/>
      <c r="G253" s="242"/>
      <c r="H253" s="242"/>
      <c r="I253" s="242"/>
      <c r="J253" s="242"/>
      <c r="K253" s="242"/>
      <c r="L253" s="242"/>
      <c r="M253" s="243"/>
      <c r="N253" s="244" t="s">
        <v>180</v>
      </c>
      <c r="O253" s="244"/>
      <c r="P253" s="244"/>
      <c r="Q253" s="244"/>
      <c r="R253" s="245" t="s">
        <v>174</v>
      </c>
      <c r="S253" s="246"/>
      <c r="T253" s="246"/>
      <c r="U253" s="246"/>
      <c r="V253" s="246"/>
      <c r="W253" s="246"/>
      <c r="X253" s="246"/>
      <c r="Y253" s="247"/>
      <c r="Z253" s="105"/>
    </row>
    <row r="254" spans="1:26" ht="20.100000000000001" customHeight="1" x14ac:dyDescent="0.15">
      <c r="A254" s="92">
        <f>IFERROR(IF(AND($N259&lt;&gt;"", TRIM($R254)=""),1001,0),3)</f>
        <v>0</v>
      </c>
      <c r="B254" s="81"/>
      <c r="C254" s="109"/>
      <c r="D254" s="106"/>
      <c r="E254" s="248" t="s">
        <v>159</v>
      </c>
      <c r="F254" s="249"/>
      <c r="G254" s="134" t="s">
        <v>161</v>
      </c>
      <c r="H254" s="250" t="s">
        <v>91</v>
      </c>
      <c r="I254" s="251"/>
      <c r="J254" s="251"/>
      <c r="K254" s="251"/>
      <c r="L254" s="251"/>
      <c r="M254" s="251"/>
      <c r="N254" s="41"/>
      <c r="O254" s="42"/>
      <c r="P254" s="42"/>
      <c r="Q254" s="43"/>
      <c r="R254" s="26"/>
      <c r="S254" s="27"/>
      <c r="T254" s="27"/>
      <c r="U254" s="27"/>
      <c r="V254" s="27"/>
      <c r="W254" s="27"/>
      <c r="X254" s="27"/>
      <c r="Y254" s="28"/>
      <c r="Z254" s="105"/>
    </row>
    <row r="255" spans="1:26" ht="20.100000000000001" customHeight="1" x14ac:dyDescent="0.15">
      <c r="B255" s="149"/>
      <c r="D255" s="149"/>
      <c r="E255" s="253"/>
      <c r="F255" s="254"/>
      <c r="G255" s="255" t="s">
        <v>162</v>
      </c>
      <c r="H255" s="256" t="s">
        <v>95</v>
      </c>
      <c r="I255" s="257"/>
      <c r="J255" s="257"/>
      <c r="K255" s="257"/>
      <c r="L255" s="257"/>
      <c r="M255" s="257"/>
      <c r="N255" s="23"/>
      <c r="O255" s="24"/>
      <c r="P255" s="24"/>
      <c r="Q255" s="25"/>
      <c r="R255" s="8"/>
      <c r="S255" s="9"/>
      <c r="T255" s="9"/>
      <c r="U255" s="9"/>
      <c r="V255" s="9"/>
      <c r="W255" s="9"/>
      <c r="X255" s="9"/>
      <c r="Y255" s="10"/>
      <c r="Z255" s="149"/>
    </row>
    <row r="256" spans="1:26" ht="20.100000000000001" customHeight="1" x14ac:dyDescent="0.15">
      <c r="B256" s="149"/>
      <c r="E256" s="253"/>
      <c r="F256" s="254"/>
      <c r="G256" s="255" t="s">
        <v>163</v>
      </c>
      <c r="H256" s="256" t="s">
        <v>94</v>
      </c>
      <c r="I256" s="257"/>
      <c r="J256" s="257"/>
      <c r="K256" s="257"/>
      <c r="L256" s="257"/>
      <c r="M256" s="257"/>
      <c r="N256" s="23"/>
      <c r="O256" s="24"/>
      <c r="P256" s="24"/>
      <c r="Q256" s="25"/>
      <c r="R256" s="8"/>
      <c r="S256" s="9"/>
      <c r="T256" s="9"/>
      <c r="U256" s="9"/>
      <c r="V256" s="9"/>
      <c r="W256" s="9"/>
      <c r="X256" s="9"/>
      <c r="Y256" s="10"/>
      <c r="Z256" s="149"/>
    </row>
    <row r="257" spans="1:26" ht="20.100000000000001" customHeight="1" x14ac:dyDescent="0.15">
      <c r="B257" s="149"/>
      <c r="E257" s="253"/>
      <c r="F257" s="254"/>
      <c r="G257" s="255" t="s">
        <v>164</v>
      </c>
      <c r="H257" s="256" t="s">
        <v>93</v>
      </c>
      <c r="I257" s="257"/>
      <c r="J257" s="257"/>
      <c r="K257" s="257"/>
      <c r="L257" s="257"/>
      <c r="M257" s="257"/>
      <c r="N257" s="23"/>
      <c r="O257" s="24"/>
      <c r="P257" s="24"/>
      <c r="Q257" s="25"/>
      <c r="R257" s="8"/>
      <c r="S257" s="9"/>
      <c r="T257" s="9"/>
      <c r="U257" s="9"/>
      <c r="V257" s="9"/>
      <c r="W257" s="9"/>
      <c r="X257" s="9"/>
      <c r="Y257" s="10"/>
      <c r="Z257" s="149"/>
    </row>
    <row r="258" spans="1:26" ht="20.100000000000001" customHeight="1" x14ac:dyDescent="0.15">
      <c r="B258" s="149"/>
      <c r="E258" s="253"/>
      <c r="F258" s="254"/>
      <c r="G258" s="255" t="s">
        <v>165</v>
      </c>
      <c r="H258" s="256" t="s">
        <v>92</v>
      </c>
      <c r="I258" s="257"/>
      <c r="J258" s="257"/>
      <c r="K258" s="257"/>
      <c r="L258" s="257"/>
      <c r="M258" s="257"/>
      <c r="N258" s="23"/>
      <c r="O258" s="24"/>
      <c r="P258" s="24"/>
      <c r="Q258" s="25"/>
      <c r="R258" s="8"/>
      <c r="S258" s="9"/>
      <c r="T258" s="9"/>
      <c r="U258" s="9"/>
      <c r="V258" s="9"/>
      <c r="W258" s="9"/>
      <c r="X258" s="9"/>
      <c r="Y258" s="10"/>
      <c r="Z258" s="149"/>
    </row>
    <row r="259" spans="1:26" ht="20.100000000000001" customHeight="1" x14ac:dyDescent="0.15">
      <c r="B259" s="149"/>
      <c r="E259" s="258"/>
      <c r="F259" s="259"/>
      <c r="G259" s="255" t="s">
        <v>166</v>
      </c>
      <c r="H259" s="256" t="s">
        <v>184</v>
      </c>
      <c r="I259" s="257"/>
      <c r="J259" s="257"/>
      <c r="K259" s="257"/>
      <c r="L259" s="257"/>
      <c r="M259" s="257"/>
      <c r="N259" s="23"/>
      <c r="O259" s="24"/>
      <c r="P259" s="24"/>
      <c r="Q259" s="25"/>
      <c r="R259" s="11"/>
      <c r="S259" s="12"/>
      <c r="T259" s="12"/>
      <c r="U259" s="12"/>
      <c r="V259" s="12"/>
      <c r="W259" s="12"/>
      <c r="X259" s="12"/>
      <c r="Y259" s="13"/>
      <c r="Z259" s="149"/>
    </row>
    <row r="260" spans="1:26" ht="20.100000000000001" customHeight="1" x14ac:dyDescent="0.15">
      <c r="A260" s="252">
        <f>IFERROR(IF(AND($N272&lt;&gt;"", TRIM($R260)=""),1001,0),3)</f>
        <v>0</v>
      </c>
      <c r="B260" s="149"/>
      <c r="E260" s="253" t="s">
        <v>160</v>
      </c>
      <c r="F260" s="254"/>
      <c r="G260" s="255" t="s">
        <v>161</v>
      </c>
      <c r="H260" s="256" t="s">
        <v>139</v>
      </c>
      <c r="I260" s="257"/>
      <c r="J260" s="257"/>
      <c r="K260" s="257"/>
      <c r="L260" s="257"/>
      <c r="M260" s="257"/>
      <c r="N260" s="23"/>
      <c r="O260" s="24"/>
      <c r="P260" s="24"/>
      <c r="Q260" s="25"/>
      <c r="R260" s="5"/>
      <c r="S260" s="6"/>
      <c r="T260" s="6"/>
      <c r="U260" s="6"/>
      <c r="V260" s="6"/>
      <c r="W260" s="6"/>
      <c r="X260" s="6"/>
      <c r="Y260" s="7"/>
      <c r="Z260" s="149"/>
    </row>
    <row r="261" spans="1:26" ht="20.100000000000001" customHeight="1" x14ac:dyDescent="0.15">
      <c r="B261" s="149"/>
      <c r="E261" s="253"/>
      <c r="F261" s="254"/>
      <c r="G261" s="255" t="s">
        <v>162</v>
      </c>
      <c r="H261" s="256" t="s">
        <v>138</v>
      </c>
      <c r="I261" s="257"/>
      <c r="J261" s="257"/>
      <c r="K261" s="257"/>
      <c r="L261" s="257"/>
      <c r="M261" s="257"/>
      <c r="N261" s="23"/>
      <c r="O261" s="24"/>
      <c r="P261" s="24"/>
      <c r="Q261" s="25"/>
      <c r="R261" s="8"/>
      <c r="S261" s="9"/>
      <c r="T261" s="9"/>
      <c r="U261" s="9"/>
      <c r="V261" s="9"/>
      <c r="W261" s="9"/>
      <c r="X261" s="9"/>
      <c r="Y261" s="10"/>
      <c r="Z261" s="149"/>
    </row>
    <row r="262" spans="1:26" ht="20.100000000000001" customHeight="1" x14ac:dyDescent="0.15">
      <c r="B262" s="149"/>
      <c r="E262" s="253"/>
      <c r="F262" s="254"/>
      <c r="G262" s="255" t="s">
        <v>163</v>
      </c>
      <c r="H262" s="256" t="s">
        <v>137</v>
      </c>
      <c r="I262" s="257"/>
      <c r="J262" s="257"/>
      <c r="K262" s="257"/>
      <c r="L262" s="257"/>
      <c r="M262" s="257"/>
      <c r="N262" s="23"/>
      <c r="O262" s="24"/>
      <c r="P262" s="24"/>
      <c r="Q262" s="25"/>
      <c r="R262" s="8"/>
      <c r="S262" s="9"/>
      <c r="T262" s="9"/>
      <c r="U262" s="9"/>
      <c r="V262" s="9"/>
      <c r="W262" s="9"/>
      <c r="X262" s="9"/>
      <c r="Y262" s="10"/>
      <c r="Z262" s="149"/>
    </row>
    <row r="263" spans="1:26" ht="20.100000000000001" customHeight="1" x14ac:dyDescent="0.15">
      <c r="B263" s="149"/>
      <c r="E263" s="253"/>
      <c r="F263" s="254"/>
      <c r="G263" s="255" t="s">
        <v>164</v>
      </c>
      <c r="H263" s="256" t="s">
        <v>136</v>
      </c>
      <c r="I263" s="257"/>
      <c r="J263" s="257"/>
      <c r="K263" s="257"/>
      <c r="L263" s="257"/>
      <c r="M263" s="257"/>
      <c r="N263" s="23"/>
      <c r="O263" s="24"/>
      <c r="P263" s="24"/>
      <c r="Q263" s="25"/>
      <c r="R263" s="8"/>
      <c r="S263" s="9"/>
      <c r="T263" s="9"/>
      <c r="U263" s="9"/>
      <c r="V263" s="9"/>
      <c r="W263" s="9"/>
      <c r="X263" s="9"/>
      <c r="Y263" s="10"/>
      <c r="Z263" s="149"/>
    </row>
    <row r="264" spans="1:26" ht="20.100000000000001" customHeight="1" x14ac:dyDescent="0.15">
      <c r="B264" s="149"/>
      <c r="E264" s="253"/>
      <c r="F264" s="254"/>
      <c r="G264" s="255" t="s">
        <v>165</v>
      </c>
      <c r="H264" s="256" t="s">
        <v>135</v>
      </c>
      <c r="I264" s="257"/>
      <c r="J264" s="257"/>
      <c r="K264" s="257"/>
      <c r="L264" s="257"/>
      <c r="M264" s="257"/>
      <c r="N264" s="23"/>
      <c r="O264" s="24"/>
      <c r="P264" s="24"/>
      <c r="Q264" s="25"/>
      <c r="R264" s="8"/>
      <c r="S264" s="9"/>
      <c r="T264" s="9"/>
      <c r="U264" s="9"/>
      <c r="V264" s="9"/>
      <c r="W264" s="9"/>
      <c r="X264" s="9"/>
      <c r="Y264" s="10"/>
      <c r="Z264" s="149"/>
    </row>
    <row r="265" spans="1:26" ht="20.100000000000001" customHeight="1" x14ac:dyDescent="0.15">
      <c r="B265" s="149"/>
      <c r="E265" s="253"/>
      <c r="F265" s="254"/>
      <c r="G265" s="255" t="s">
        <v>167</v>
      </c>
      <c r="H265" s="256" t="s">
        <v>134</v>
      </c>
      <c r="I265" s="257"/>
      <c r="J265" s="257"/>
      <c r="K265" s="257"/>
      <c r="L265" s="257"/>
      <c r="M265" s="257"/>
      <c r="N265" s="23"/>
      <c r="O265" s="24"/>
      <c r="P265" s="24"/>
      <c r="Q265" s="25"/>
      <c r="R265" s="8"/>
      <c r="S265" s="9"/>
      <c r="T265" s="9"/>
      <c r="U265" s="9"/>
      <c r="V265" s="9"/>
      <c r="W265" s="9"/>
      <c r="X265" s="9"/>
      <c r="Y265" s="10"/>
      <c r="Z265" s="149"/>
    </row>
    <row r="266" spans="1:26" ht="20.100000000000001" customHeight="1" x14ac:dyDescent="0.15">
      <c r="B266" s="149"/>
      <c r="E266" s="253"/>
      <c r="F266" s="254"/>
      <c r="G266" s="255" t="s">
        <v>168</v>
      </c>
      <c r="H266" s="256" t="s">
        <v>133</v>
      </c>
      <c r="I266" s="257"/>
      <c r="J266" s="257"/>
      <c r="K266" s="257"/>
      <c r="L266" s="257"/>
      <c r="M266" s="257"/>
      <c r="N266" s="23"/>
      <c r="O266" s="24"/>
      <c r="P266" s="24"/>
      <c r="Q266" s="25"/>
      <c r="R266" s="8"/>
      <c r="S266" s="9"/>
      <c r="T266" s="9"/>
      <c r="U266" s="9"/>
      <c r="V266" s="9"/>
      <c r="W266" s="9"/>
      <c r="X266" s="9"/>
      <c r="Y266" s="10"/>
      <c r="Z266" s="149"/>
    </row>
    <row r="267" spans="1:26" ht="20.100000000000001" customHeight="1" x14ac:dyDescent="0.15">
      <c r="B267" s="149"/>
      <c r="E267" s="253"/>
      <c r="F267" s="254"/>
      <c r="G267" s="255" t="s">
        <v>169</v>
      </c>
      <c r="H267" s="256" t="s">
        <v>132</v>
      </c>
      <c r="I267" s="257"/>
      <c r="J267" s="257"/>
      <c r="K267" s="257"/>
      <c r="L267" s="257"/>
      <c r="M267" s="257"/>
      <c r="N267" s="23"/>
      <c r="O267" s="24"/>
      <c r="P267" s="24"/>
      <c r="Q267" s="25"/>
      <c r="R267" s="8"/>
      <c r="S267" s="9"/>
      <c r="T267" s="9"/>
      <c r="U267" s="9"/>
      <c r="V267" s="9"/>
      <c r="W267" s="9"/>
      <c r="X267" s="9"/>
      <c r="Y267" s="10"/>
      <c r="Z267" s="149"/>
    </row>
    <row r="268" spans="1:26" ht="20.100000000000001" customHeight="1" x14ac:dyDescent="0.15">
      <c r="B268" s="149"/>
      <c r="E268" s="253"/>
      <c r="F268" s="254"/>
      <c r="G268" s="255" t="s">
        <v>170</v>
      </c>
      <c r="H268" s="256" t="s">
        <v>131</v>
      </c>
      <c r="I268" s="257"/>
      <c r="J268" s="257"/>
      <c r="K268" s="257"/>
      <c r="L268" s="257"/>
      <c r="M268" s="257"/>
      <c r="N268" s="23"/>
      <c r="O268" s="24"/>
      <c r="P268" s="24"/>
      <c r="Q268" s="25"/>
      <c r="R268" s="8"/>
      <c r="S268" s="9"/>
      <c r="T268" s="9"/>
      <c r="U268" s="9"/>
      <c r="V268" s="9"/>
      <c r="W268" s="9"/>
      <c r="X268" s="9"/>
      <c r="Y268" s="10"/>
      <c r="Z268" s="149"/>
    </row>
    <row r="269" spans="1:26" ht="20.100000000000001" customHeight="1" x14ac:dyDescent="0.15">
      <c r="B269" s="149"/>
      <c r="E269" s="253"/>
      <c r="F269" s="254"/>
      <c r="G269" s="255" t="s">
        <v>171</v>
      </c>
      <c r="H269" s="256" t="s">
        <v>130</v>
      </c>
      <c r="I269" s="257"/>
      <c r="J269" s="257"/>
      <c r="K269" s="257"/>
      <c r="L269" s="257"/>
      <c r="M269" s="257"/>
      <c r="N269" s="23"/>
      <c r="O269" s="24"/>
      <c r="P269" s="24"/>
      <c r="Q269" s="25"/>
      <c r="R269" s="8"/>
      <c r="S269" s="9"/>
      <c r="T269" s="9"/>
      <c r="U269" s="9"/>
      <c r="V269" s="9"/>
      <c r="W269" s="9"/>
      <c r="X269" s="9"/>
      <c r="Y269" s="10"/>
      <c r="Z269" s="149"/>
    </row>
    <row r="270" spans="1:26" ht="20.100000000000001" customHeight="1" x14ac:dyDescent="0.15">
      <c r="B270" s="149"/>
      <c r="E270" s="253"/>
      <c r="F270" s="254"/>
      <c r="G270" s="255" t="s">
        <v>172</v>
      </c>
      <c r="H270" s="256" t="s">
        <v>129</v>
      </c>
      <c r="I270" s="257"/>
      <c r="J270" s="257"/>
      <c r="K270" s="257"/>
      <c r="L270" s="257"/>
      <c r="M270" s="257"/>
      <c r="N270" s="23"/>
      <c r="O270" s="24"/>
      <c r="P270" s="24"/>
      <c r="Q270" s="25"/>
      <c r="R270" s="8"/>
      <c r="S270" s="9"/>
      <c r="T270" s="9"/>
      <c r="U270" s="9"/>
      <c r="V270" s="9"/>
      <c r="W270" s="9"/>
      <c r="X270" s="9"/>
      <c r="Y270" s="10"/>
      <c r="Z270" s="149"/>
    </row>
    <row r="271" spans="1:26" ht="20.100000000000001" customHeight="1" x14ac:dyDescent="0.15">
      <c r="B271" s="149"/>
      <c r="E271" s="253"/>
      <c r="F271" s="254"/>
      <c r="G271" s="255" t="s">
        <v>173</v>
      </c>
      <c r="H271" s="256" t="s">
        <v>128</v>
      </c>
      <c r="I271" s="257"/>
      <c r="J271" s="257"/>
      <c r="K271" s="257"/>
      <c r="L271" s="257"/>
      <c r="M271" s="257"/>
      <c r="N271" s="23"/>
      <c r="O271" s="24"/>
      <c r="P271" s="24"/>
      <c r="Q271" s="25"/>
      <c r="R271" s="8"/>
      <c r="S271" s="9"/>
      <c r="T271" s="9"/>
      <c r="U271" s="9"/>
      <c r="V271" s="9"/>
      <c r="W271" s="9"/>
      <c r="X271" s="9"/>
      <c r="Y271" s="10"/>
      <c r="Z271" s="149"/>
    </row>
    <row r="272" spans="1:26" ht="20.100000000000001" customHeight="1" x14ac:dyDescent="0.15">
      <c r="B272" s="149"/>
      <c r="E272" s="253"/>
      <c r="F272" s="254"/>
      <c r="G272" s="255" t="s">
        <v>166</v>
      </c>
      <c r="H272" s="256" t="s">
        <v>184</v>
      </c>
      <c r="I272" s="257"/>
      <c r="J272" s="257"/>
      <c r="K272" s="257"/>
      <c r="L272" s="257"/>
      <c r="M272" s="257"/>
      <c r="N272" s="23"/>
      <c r="O272" s="24"/>
      <c r="P272" s="24"/>
      <c r="Q272" s="25"/>
      <c r="R272" s="11"/>
      <c r="S272" s="12"/>
      <c r="T272" s="12"/>
      <c r="U272" s="12"/>
      <c r="V272" s="12"/>
      <c r="W272" s="12"/>
      <c r="X272" s="12"/>
      <c r="Y272" s="13"/>
      <c r="Z272" s="149"/>
    </row>
    <row r="273" spans="1:26" ht="20.100000000000001" customHeight="1" x14ac:dyDescent="0.15">
      <c r="A273" s="252">
        <f>IFERROR(IF(AND($N277&lt;&gt;"", TRIM($R273)=""),1001,0),3)</f>
        <v>0</v>
      </c>
      <c r="B273" s="149"/>
      <c r="E273" s="260" t="s">
        <v>175</v>
      </c>
      <c r="F273" s="261"/>
      <c r="G273" s="255" t="s">
        <v>161</v>
      </c>
      <c r="H273" s="256" t="s">
        <v>143</v>
      </c>
      <c r="I273" s="257"/>
      <c r="J273" s="257"/>
      <c r="K273" s="257"/>
      <c r="L273" s="257"/>
      <c r="M273" s="257"/>
      <c r="N273" s="23"/>
      <c r="O273" s="24"/>
      <c r="P273" s="24"/>
      <c r="Q273" s="25"/>
      <c r="R273" s="5"/>
      <c r="S273" s="6"/>
      <c r="T273" s="6"/>
      <c r="U273" s="6"/>
      <c r="V273" s="6"/>
      <c r="W273" s="6"/>
      <c r="X273" s="6"/>
      <c r="Y273" s="7"/>
      <c r="Z273" s="149"/>
    </row>
    <row r="274" spans="1:26" ht="20.100000000000001" customHeight="1" x14ac:dyDescent="0.15">
      <c r="B274" s="149"/>
      <c r="E274" s="253"/>
      <c r="F274" s="254"/>
      <c r="G274" s="255" t="s">
        <v>162</v>
      </c>
      <c r="H274" s="256" t="s">
        <v>142</v>
      </c>
      <c r="I274" s="257"/>
      <c r="J274" s="257"/>
      <c r="K274" s="257"/>
      <c r="L274" s="257"/>
      <c r="M274" s="257"/>
      <c r="N274" s="23"/>
      <c r="O274" s="24"/>
      <c r="P274" s="24"/>
      <c r="Q274" s="25"/>
      <c r="R274" s="8"/>
      <c r="S274" s="9"/>
      <c r="T274" s="9"/>
      <c r="U274" s="9"/>
      <c r="V274" s="9"/>
      <c r="W274" s="9"/>
      <c r="X274" s="9"/>
      <c r="Y274" s="10"/>
      <c r="Z274" s="149"/>
    </row>
    <row r="275" spans="1:26" ht="20.100000000000001" customHeight="1" x14ac:dyDescent="0.15">
      <c r="B275" s="149"/>
      <c r="E275" s="253"/>
      <c r="F275" s="254"/>
      <c r="G275" s="255" t="s">
        <v>163</v>
      </c>
      <c r="H275" s="256" t="s">
        <v>141</v>
      </c>
      <c r="I275" s="257"/>
      <c r="J275" s="257"/>
      <c r="K275" s="257"/>
      <c r="L275" s="257"/>
      <c r="M275" s="257"/>
      <c r="N275" s="23"/>
      <c r="O275" s="24"/>
      <c r="P275" s="24"/>
      <c r="Q275" s="25"/>
      <c r="R275" s="8"/>
      <c r="S275" s="9"/>
      <c r="T275" s="9"/>
      <c r="U275" s="9"/>
      <c r="V275" s="9"/>
      <c r="W275" s="9"/>
      <c r="X275" s="9"/>
      <c r="Y275" s="10"/>
      <c r="Z275" s="149"/>
    </row>
    <row r="276" spans="1:26" ht="20.100000000000001" customHeight="1" x14ac:dyDescent="0.15">
      <c r="B276" s="149"/>
      <c r="E276" s="253"/>
      <c r="F276" s="254"/>
      <c r="G276" s="255" t="s">
        <v>164</v>
      </c>
      <c r="H276" s="256" t="s">
        <v>140</v>
      </c>
      <c r="I276" s="257"/>
      <c r="J276" s="257"/>
      <c r="K276" s="257"/>
      <c r="L276" s="257"/>
      <c r="M276" s="257"/>
      <c r="N276" s="23"/>
      <c r="O276" s="24"/>
      <c r="P276" s="24"/>
      <c r="Q276" s="25"/>
      <c r="R276" s="8"/>
      <c r="S276" s="9"/>
      <c r="T276" s="9"/>
      <c r="U276" s="9"/>
      <c r="V276" s="9"/>
      <c r="W276" s="9"/>
      <c r="X276" s="9"/>
      <c r="Y276" s="10"/>
      <c r="Z276" s="149"/>
    </row>
    <row r="277" spans="1:26" ht="20.100000000000001" customHeight="1" x14ac:dyDescent="0.15">
      <c r="B277" s="149"/>
      <c r="E277" s="253"/>
      <c r="F277" s="254"/>
      <c r="G277" s="255" t="s">
        <v>166</v>
      </c>
      <c r="H277" s="256" t="s">
        <v>184</v>
      </c>
      <c r="I277" s="257"/>
      <c r="J277" s="257"/>
      <c r="K277" s="257"/>
      <c r="L277" s="257"/>
      <c r="M277" s="257"/>
      <c r="N277" s="23"/>
      <c r="O277" s="24"/>
      <c r="P277" s="24"/>
      <c r="Q277" s="25"/>
      <c r="R277" s="11"/>
      <c r="S277" s="12"/>
      <c r="T277" s="12"/>
      <c r="U277" s="12"/>
      <c r="V277" s="12"/>
      <c r="W277" s="12"/>
      <c r="X277" s="12"/>
      <c r="Y277" s="13"/>
      <c r="Z277" s="149"/>
    </row>
    <row r="278" spans="1:26" ht="20.100000000000001" customHeight="1" x14ac:dyDescent="0.15">
      <c r="A278" s="252">
        <f>IFERROR(IF(AND($N284&lt;&gt;"", TRIM($R278)=""),1001,0),3)</f>
        <v>0</v>
      </c>
      <c r="B278" s="149"/>
      <c r="E278" s="260" t="s">
        <v>176</v>
      </c>
      <c r="F278" s="261"/>
      <c r="G278" s="255" t="s">
        <v>161</v>
      </c>
      <c r="H278" s="256" t="s">
        <v>149</v>
      </c>
      <c r="I278" s="257"/>
      <c r="J278" s="257"/>
      <c r="K278" s="257"/>
      <c r="L278" s="257"/>
      <c r="M278" s="257"/>
      <c r="N278" s="23"/>
      <c r="O278" s="24"/>
      <c r="P278" s="24"/>
      <c r="Q278" s="25"/>
      <c r="R278" s="5"/>
      <c r="S278" s="6"/>
      <c r="T278" s="6"/>
      <c r="U278" s="6"/>
      <c r="V278" s="6"/>
      <c r="W278" s="6"/>
      <c r="X278" s="6"/>
      <c r="Y278" s="7"/>
      <c r="Z278" s="149"/>
    </row>
    <row r="279" spans="1:26" ht="20.100000000000001" customHeight="1" x14ac:dyDescent="0.15">
      <c r="B279" s="149"/>
      <c r="E279" s="253"/>
      <c r="F279" s="254"/>
      <c r="G279" s="255" t="s">
        <v>162</v>
      </c>
      <c r="H279" s="256" t="s">
        <v>148</v>
      </c>
      <c r="I279" s="257"/>
      <c r="J279" s="257"/>
      <c r="K279" s="257"/>
      <c r="L279" s="257"/>
      <c r="M279" s="257"/>
      <c r="N279" s="23"/>
      <c r="O279" s="24"/>
      <c r="P279" s="24"/>
      <c r="Q279" s="25"/>
      <c r="R279" s="8"/>
      <c r="S279" s="9"/>
      <c r="T279" s="9"/>
      <c r="U279" s="9"/>
      <c r="V279" s="9"/>
      <c r="W279" s="9"/>
      <c r="X279" s="9"/>
      <c r="Y279" s="10"/>
      <c r="Z279" s="149"/>
    </row>
    <row r="280" spans="1:26" ht="20.100000000000001" customHeight="1" x14ac:dyDescent="0.15">
      <c r="A280" s="92"/>
      <c r="B280" s="262"/>
      <c r="C280" s="106"/>
      <c r="D280" s="106"/>
      <c r="E280" s="253"/>
      <c r="F280" s="254"/>
      <c r="G280" s="255" t="s">
        <v>163</v>
      </c>
      <c r="H280" s="256" t="s">
        <v>147</v>
      </c>
      <c r="I280" s="257"/>
      <c r="J280" s="257"/>
      <c r="K280" s="257"/>
      <c r="L280" s="257"/>
      <c r="M280" s="257"/>
      <c r="N280" s="23"/>
      <c r="O280" s="24"/>
      <c r="P280" s="24"/>
      <c r="Q280" s="25"/>
      <c r="R280" s="8"/>
      <c r="S280" s="9"/>
      <c r="T280" s="9"/>
      <c r="U280" s="9"/>
      <c r="V280" s="9"/>
      <c r="W280" s="9"/>
      <c r="X280" s="9"/>
      <c r="Y280" s="10"/>
      <c r="Z280" s="105"/>
    </row>
    <row r="281" spans="1:26" ht="20.100000000000001" customHeight="1" x14ac:dyDescent="0.15">
      <c r="B281" s="149"/>
      <c r="C281" s="117"/>
      <c r="D281" s="149"/>
      <c r="E281" s="253"/>
      <c r="F281" s="254"/>
      <c r="G281" s="255" t="s">
        <v>164</v>
      </c>
      <c r="H281" s="256" t="s">
        <v>146</v>
      </c>
      <c r="I281" s="257"/>
      <c r="J281" s="257"/>
      <c r="K281" s="257"/>
      <c r="L281" s="257"/>
      <c r="M281" s="257"/>
      <c r="N281" s="23"/>
      <c r="O281" s="24"/>
      <c r="P281" s="24"/>
      <c r="Q281" s="25"/>
      <c r="R281" s="8"/>
      <c r="S281" s="9"/>
      <c r="T281" s="9"/>
      <c r="U281" s="9"/>
      <c r="V281" s="9"/>
      <c r="W281" s="9"/>
      <c r="X281" s="9"/>
      <c r="Y281" s="10"/>
      <c r="Z281" s="149"/>
    </row>
    <row r="282" spans="1:26" ht="20.100000000000001" customHeight="1" x14ac:dyDescent="0.15">
      <c r="B282" s="149"/>
      <c r="E282" s="253"/>
      <c r="F282" s="254"/>
      <c r="G282" s="255" t="s">
        <v>165</v>
      </c>
      <c r="H282" s="256" t="s">
        <v>145</v>
      </c>
      <c r="I282" s="257"/>
      <c r="J282" s="257"/>
      <c r="K282" s="257"/>
      <c r="L282" s="257"/>
      <c r="M282" s="257"/>
      <c r="N282" s="23"/>
      <c r="O282" s="24"/>
      <c r="P282" s="24"/>
      <c r="Q282" s="25"/>
      <c r="R282" s="8"/>
      <c r="S282" s="9"/>
      <c r="T282" s="9"/>
      <c r="U282" s="9"/>
      <c r="V282" s="9"/>
      <c r="W282" s="9"/>
      <c r="X282" s="9"/>
      <c r="Y282" s="10"/>
      <c r="Z282" s="149"/>
    </row>
    <row r="283" spans="1:26" ht="20.100000000000001" customHeight="1" x14ac:dyDescent="0.15">
      <c r="B283" s="149"/>
      <c r="E283" s="253"/>
      <c r="F283" s="254"/>
      <c r="G283" s="255" t="s">
        <v>167</v>
      </c>
      <c r="H283" s="256" t="s">
        <v>144</v>
      </c>
      <c r="I283" s="257"/>
      <c r="J283" s="257"/>
      <c r="K283" s="257"/>
      <c r="L283" s="257"/>
      <c r="M283" s="257"/>
      <c r="N283" s="23"/>
      <c r="O283" s="24"/>
      <c r="P283" s="24"/>
      <c r="Q283" s="25"/>
      <c r="R283" s="8"/>
      <c r="S283" s="9"/>
      <c r="T283" s="9"/>
      <c r="U283" s="9"/>
      <c r="V283" s="9"/>
      <c r="W283" s="9"/>
      <c r="X283" s="9"/>
      <c r="Y283" s="10"/>
      <c r="Z283" s="149"/>
    </row>
    <row r="284" spans="1:26" ht="20.100000000000001" customHeight="1" x14ac:dyDescent="0.15">
      <c r="B284" s="149"/>
      <c r="E284" s="258"/>
      <c r="F284" s="259"/>
      <c r="G284" s="255" t="s">
        <v>166</v>
      </c>
      <c r="H284" s="256" t="s">
        <v>184</v>
      </c>
      <c r="I284" s="257"/>
      <c r="J284" s="257"/>
      <c r="K284" s="257"/>
      <c r="L284" s="257"/>
      <c r="M284" s="257"/>
      <c r="N284" s="23"/>
      <c r="O284" s="24"/>
      <c r="P284" s="24"/>
      <c r="Q284" s="25"/>
      <c r="R284" s="11"/>
      <c r="S284" s="12"/>
      <c r="T284" s="12"/>
      <c r="U284" s="12"/>
      <c r="V284" s="12"/>
      <c r="W284" s="12"/>
      <c r="X284" s="12"/>
      <c r="Y284" s="13"/>
      <c r="Z284" s="149"/>
    </row>
    <row r="285" spans="1:26" ht="20.100000000000001" customHeight="1" x14ac:dyDescent="0.15">
      <c r="A285" s="252">
        <f>IFERROR(IF(AND($N289&lt;&gt;"", TRIM($R285)=""),1001,0),3)</f>
        <v>0</v>
      </c>
      <c r="B285" s="149"/>
      <c r="E285" s="253" t="s">
        <v>177</v>
      </c>
      <c r="F285" s="254"/>
      <c r="G285" s="255" t="s">
        <v>161</v>
      </c>
      <c r="H285" s="256" t="s">
        <v>153</v>
      </c>
      <c r="I285" s="257"/>
      <c r="J285" s="257"/>
      <c r="K285" s="257"/>
      <c r="L285" s="257"/>
      <c r="M285" s="257"/>
      <c r="N285" s="23"/>
      <c r="O285" s="24"/>
      <c r="P285" s="24"/>
      <c r="Q285" s="25"/>
      <c r="R285" s="5"/>
      <c r="S285" s="6"/>
      <c r="T285" s="6"/>
      <c r="U285" s="6"/>
      <c r="V285" s="6"/>
      <c r="W285" s="6"/>
      <c r="X285" s="6"/>
      <c r="Y285" s="7"/>
      <c r="Z285" s="149"/>
    </row>
    <row r="286" spans="1:26" ht="20.100000000000001" customHeight="1" x14ac:dyDescent="0.15">
      <c r="B286" s="149"/>
      <c r="E286" s="253"/>
      <c r="F286" s="254"/>
      <c r="G286" s="255" t="s">
        <v>162</v>
      </c>
      <c r="H286" s="256" t="s">
        <v>152</v>
      </c>
      <c r="I286" s="257"/>
      <c r="J286" s="257"/>
      <c r="K286" s="257"/>
      <c r="L286" s="257"/>
      <c r="M286" s="257"/>
      <c r="N286" s="23"/>
      <c r="O286" s="24"/>
      <c r="P286" s="24"/>
      <c r="Q286" s="25"/>
      <c r="R286" s="8"/>
      <c r="S286" s="9"/>
      <c r="T286" s="9"/>
      <c r="U286" s="9"/>
      <c r="V286" s="9"/>
      <c r="W286" s="9"/>
      <c r="X286" s="9"/>
      <c r="Y286" s="10"/>
      <c r="Z286" s="149"/>
    </row>
    <row r="287" spans="1:26" ht="20.100000000000001" customHeight="1" x14ac:dyDescent="0.15">
      <c r="B287" s="149"/>
      <c r="E287" s="253"/>
      <c r="F287" s="254"/>
      <c r="G287" s="255" t="s">
        <v>163</v>
      </c>
      <c r="H287" s="256" t="s">
        <v>151</v>
      </c>
      <c r="I287" s="257"/>
      <c r="J287" s="257"/>
      <c r="K287" s="257"/>
      <c r="L287" s="257"/>
      <c r="M287" s="257"/>
      <c r="N287" s="23"/>
      <c r="O287" s="24"/>
      <c r="P287" s="24"/>
      <c r="Q287" s="25"/>
      <c r="R287" s="8"/>
      <c r="S287" s="9"/>
      <c r="T287" s="9"/>
      <c r="U287" s="9"/>
      <c r="V287" s="9"/>
      <c r="W287" s="9"/>
      <c r="X287" s="9"/>
      <c r="Y287" s="10"/>
      <c r="Z287" s="149"/>
    </row>
    <row r="288" spans="1:26" ht="20.100000000000001" customHeight="1" x14ac:dyDescent="0.15">
      <c r="B288" s="149"/>
      <c r="E288" s="253"/>
      <c r="F288" s="254"/>
      <c r="G288" s="255" t="s">
        <v>164</v>
      </c>
      <c r="H288" s="256" t="s">
        <v>150</v>
      </c>
      <c r="I288" s="257"/>
      <c r="J288" s="257"/>
      <c r="K288" s="257"/>
      <c r="L288" s="257"/>
      <c r="M288" s="257"/>
      <c r="N288" s="23"/>
      <c r="O288" s="24"/>
      <c r="P288" s="24"/>
      <c r="Q288" s="25"/>
      <c r="R288" s="8"/>
      <c r="S288" s="9"/>
      <c r="T288" s="9"/>
      <c r="U288" s="9"/>
      <c r="V288" s="9"/>
      <c r="W288" s="9"/>
      <c r="X288" s="9"/>
      <c r="Y288" s="10"/>
      <c r="Z288" s="149"/>
    </row>
    <row r="289" spans="1:26" ht="20.100000000000001" customHeight="1" x14ac:dyDescent="0.15">
      <c r="B289" s="149"/>
      <c r="E289" s="253"/>
      <c r="F289" s="254"/>
      <c r="G289" s="255" t="s">
        <v>166</v>
      </c>
      <c r="H289" s="256" t="s">
        <v>184</v>
      </c>
      <c r="I289" s="257"/>
      <c r="J289" s="257"/>
      <c r="K289" s="257"/>
      <c r="L289" s="257"/>
      <c r="M289" s="257"/>
      <c r="N289" s="23"/>
      <c r="O289" s="24"/>
      <c r="P289" s="24"/>
      <c r="Q289" s="25"/>
      <c r="R289" s="11"/>
      <c r="S289" s="12"/>
      <c r="T289" s="12"/>
      <c r="U289" s="12"/>
      <c r="V289" s="12"/>
      <c r="W289" s="12"/>
      <c r="X289" s="12"/>
      <c r="Y289" s="13"/>
      <c r="Z289" s="149"/>
    </row>
    <row r="290" spans="1:26" ht="20.100000000000001" customHeight="1" x14ac:dyDescent="0.15">
      <c r="A290" s="252">
        <f>IFERROR(IF(AND($N293&lt;&gt;"", TRIM($R290)=""),1001,0),3)</f>
        <v>0</v>
      </c>
      <c r="B290" s="149"/>
      <c r="E290" s="260" t="s">
        <v>178</v>
      </c>
      <c r="F290" s="261"/>
      <c r="G290" s="255" t="s">
        <v>161</v>
      </c>
      <c r="H290" s="256" t="s">
        <v>156</v>
      </c>
      <c r="I290" s="257"/>
      <c r="J290" s="257"/>
      <c r="K290" s="257"/>
      <c r="L290" s="257"/>
      <c r="M290" s="257"/>
      <c r="N290" s="23"/>
      <c r="O290" s="24"/>
      <c r="P290" s="24"/>
      <c r="Q290" s="25"/>
      <c r="R290" s="5"/>
      <c r="S290" s="6"/>
      <c r="T290" s="6"/>
      <c r="U290" s="6"/>
      <c r="V290" s="6"/>
      <c r="W290" s="6"/>
      <c r="X290" s="6"/>
      <c r="Y290" s="7"/>
      <c r="Z290" s="149"/>
    </row>
    <row r="291" spans="1:26" ht="20.100000000000001" customHeight="1" x14ac:dyDescent="0.15">
      <c r="B291" s="149"/>
      <c r="E291" s="253"/>
      <c r="F291" s="254"/>
      <c r="G291" s="255" t="s">
        <v>162</v>
      </c>
      <c r="H291" s="256" t="s">
        <v>155</v>
      </c>
      <c r="I291" s="257"/>
      <c r="J291" s="257"/>
      <c r="K291" s="257"/>
      <c r="L291" s="257"/>
      <c r="M291" s="257"/>
      <c r="N291" s="23"/>
      <c r="O291" s="24"/>
      <c r="P291" s="24"/>
      <c r="Q291" s="25"/>
      <c r="R291" s="8"/>
      <c r="S291" s="9"/>
      <c r="T291" s="9"/>
      <c r="U291" s="9"/>
      <c r="V291" s="9"/>
      <c r="W291" s="9"/>
      <c r="X291" s="9"/>
      <c r="Y291" s="10"/>
      <c r="Z291" s="149"/>
    </row>
    <row r="292" spans="1:26" ht="20.100000000000001" customHeight="1" x14ac:dyDescent="0.15">
      <c r="B292" s="149"/>
      <c r="E292" s="253"/>
      <c r="F292" s="254"/>
      <c r="G292" s="255" t="s">
        <v>163</v>
      </c>
      <c r="H292" s="256" t="s">
        <v>154</v>
      </c>
      <c r="I292" s="257"/>
      <c r="J292" s="257"/>
      <c r="K292" s="257"/>
      <c r="L292" s="257"/>
      <c r="M292" s="257"/>
      <c r="N292" s="23"/>
      <c r="O292" s="24"/>
      <c r="P292" s="24"/>
      <c r="Q292" s="25"/>
      <c r="R292" s="8"/>
      <c r="S292" s="9"/>
      <c r="T292" s="9"/>
      <c r="U292" s="9"/>
      <c r="V292" s="9"/>
      <c r="W292" s="9"/>
      <c r="X292" s="9"/>
      <c r="Y292" s="10"/>
      <c r="Z292" s="149"/>
    </row>
    <row r="293" spans="1:26" ht="20.100000000000001" customHeight="1" x14ac:dyDescent="0.15">
      <c r="B293" s="149"/>
      <c r="E293" s="253"/>
      <c r="F293" s="254"/>
      <c r="G293" s="255" t="s">
        <v>166</v>
      </c>
      <c r="H293" s="256" t="s">
        <v>184</v>
      </c>
      <c r="I293" s="257"/>
      <c r="J293" s="257"/>
      <c r="K293" s="257"/>
      <c r="L293" s="257"/>
      <c r="M293" s="257"/>
      <c r="N293" s="23"/>
      <c r="O293" s="24"/>
      <c r="P293" s="24"/>
      <c r="Q293" s="25"/>
      <c r="R293" s="11"/>
      <c r="S293" s="12"/>
      <c r="T293" s="12"/>
      <c r="U293" s="12"/>
      <c r="V293" s="12"/>
      <c r="W293" s="12"/>
      <c r="X293" s="12"/>
      <c r="Y293" s="13"/>
      <c r="Z293" s="149"/>
    </row>
    <row r="294" spans="1:26" ht="20.100000000000001" customHeight="1" x14ac:dyDescent="0.15">
      <c r="A294" s="252">
        <f>IFERROR(IF(AND($N295&lt;&gt;"", TRIM($R294)=""),1001,0),3)</f>
        <v>0</v>
      </c>
      <c r="B294" s="149"/>
      <c r="E294" s="260" t="s">
        <v>179</v>
      </c>
      <c r="F294" s="261"/>
      <c r="G294" s="255" t="s">
        <v>161</v>
      </c>
      <c r="H294" s="256" t="s">
        <v>157</v>
      </c>
      <c r="I294" s="257"/>
      <c r="J294" s="257"/>
      <c r="K294" s="257"/>
      <c r="L294" s="257"/>
      <c r="M294" s="257"/>
      <c r="N294" s="23"/>
      <c r="O294" s="24"/>
      <c r="P294" s="24"/>
      <c r="Q294" s="25"/>
      <c r="R294" s="5"/>
      <c r="S294" s="6"/>
      <c r="T294" s="6"/>
      <c r="U294" s="6"/>
      <c r="V294" s="6"/>
      <c r="W294" s="6"/>
      <c r="X294" s="6"/>
      <c r="Y294" s="7"/>
      <c r="Z294" s="149"/>
    </row>
    <row r="295" spans="1:26" ht="20.100000000000001" customHeight="1" thickBot="1" x14ac:dyDescent="0.2">
      <c r="B295" s="149"/>
      <c r="E295" s="253"/>
      <c r="F295" s="254"/>
      <c r="G295" s="263" t="s">
        <v>166</v>
      </c>
      <c r="H295" s="264" t="s">
        <v>184</v>
      </c>
      <c r="I295" s="265"/>
      <c r="J295" s="265"/>
      <c r="K295" s="265"/>
      <c r="L295" s="265"/>
      <c r="M295" s="265"/>
      <c r="N295" s="29"/>
      <c r="O295" s="30"/>
      <c r="P295" s="30"/>
      <c r="Q295" s="31"/>
      <c r="R295" s="14"/>
      <c r="S295" s="15"/>
      <c r="T295" s="15"/>
      <c r="U295" s="15"/>
      <c r="V295" s="15"/>
      <c r="W295" s="15"/>
      <c r="X295" s="15"/>
      <c r="Y295" s="16"/>
      <c r="Z295" s="149"/>
    </row>
    <row r="296" spans="1:26" ht="20.100000000000001" customHeight="1" thickTop="1" x14ac:dyDescent="0.15">
      <c r="B296" s="149"/>
      <c r="E296" s="266" t="s">
        <v>158</v>
      </c>
      <c r="F296" s="267"/>
      <c r="G296" s="267"/>
      <c r="H296" s="267"/>
      <c r="I296" s="267"/>
      <c r="J296" s="267"/>
      <c r="K296" s="267"/>
      <c r="L296" s="267"/>
      <c r="M296" s="267"/>
      <c r="N296" s="268">
        <f>SUM(N254:Q295)</f>
        <v>0</v>
      </c>
      <c r="O296" s="269"/>
      <c r="P296" s="269"/>
      <c r="Q296" s="270"/>
      <c r="R296" s="271"/>
      <c r="S296" s="272"/>
      <c r="T296" s="272"/>
      <c r="U296" s="272"/>
      <c r="V296" s="272"/>
      <c r="W296" s="272"/>
      <c r="X296" s="272"/>
      <c r="Y296" s="273"/>
      <c r="Z296" s="149"/>
    </row>
    <row r="297" spans="1:26" ht="20.100000000000001" customHeight="1" x14ac:dyDescent="0.15">
      <c r="B297" s="149"/>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149"/>
    </row>
    <row r="298" spans="1:26" ht="20.100000000000001" customHeight="1" x14ac:dyDescent="0.15">
      <c r="B298" s="149"/>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232"/>
    </row>
  </sheetData>
  <sheetProtection algorithmName="SHA-512" hashValue="psVthey3KKExt0T8+D38MhzxtTU19ZgjYYpOArtZJDCP06wTY5tg0imuS7mRL555p+A11wVQOmRW21uexuiivg==" saltValue="A5JIQXjRuFQH1Xb4EPO/Ng==" spinCount="100000" sheet="1" objects="1" scenarios="1"/>
  <dataConsolidate/>
  <mergeCells count="238">
    <mergeCell ref="K236:N236"/>
    <mergeCell ref="E253:M253"/>
    <mergeCell ref="E248:J248"/>
    <mergeCell ref="K248:N248"/>
    <mergeCell ref="E249:J249"/>
    <mergeCell ref="K249:N249"/>
    <mergeCell ref="E260:F272"/>
    <mergeCell ref="E273:F277"/>
    <mergeCell ref="W1:Z1"/>
    <mergeCell ref="C174:H174"/>
    <mergeCell ref="I73:Y73"/>
    <mergeCell ref="J74:Y74"/>
    <mergeCell ref="I75:Y75"/>
    <mergeCell ref="I32:Y32"/>
    <mergeCell ref="J208:M208"/>
    <mergeCell ref="O208:S208"/>
    <mergeCell ref="K233:N233"/>
    <mergeCell ref="I34:M34"/>
    <mergeCell ref="I36:M36"/>
    <mergeCell ref="C60:H60"/>
    <mergeCell ref="I63:M63"/>
    <mergeCell ref="I69:M69"/>
    <mergeCell ref="I71:Y71"/>
    <mergeCell ref="C13:H13"/>
    <mergeCell ref="E15:H15"/>
    <mergeCell ref="J15:Y15"/>
    <mergeCell ref="I20:M20"/>
    <mergeCell ref="I22:Y22"/>
    <mergeCell ref="I24:Y24"/>
    <mergeCell ref="I26:Y26"/>
    <mergeCell ref="I28:Y28"/>
    <mergeCell ref="I30:Y30"/>
    <mergeCell ref="J37:Y37"/>
    <mergeCell ref="I38:M38"/>
    <mergeCell ref="J39:Y39"/>
    <mergeCell ref="I40:Y40"/>
    <mergeCell ref="I42:M42"/>
    <mergeCell ref="J76:Y76"/>
    <mergeCell ref="I77:Y77"/>
    <mergeCell ref="I79:Y79"/>
    <mergeCell ref="I81:Y81"/>
    <mergeCell ref="I83:M83"/>
    <mergeCell ref="J41:Y41"/>
    <mergeCell ref="I85:M85"/>
    <mergeCell ref="C109:H109"/>
    <mergeCell ref="D111:Y111"/>
    <mergeCell ref="J86:Y86"/>
    <mergeCell ref="I87:M87"/>
    <mergeCell ref="J88:Y88"/>
    <mergeCell ref="I89:Y89"/>
    <mergeCell ref="I112:Y112"/>
    <mergeCell ref="I114:Y114"/>
    <mergeCell ref="J90:Y90"/>
    <mergeCell ref="I116:Y116"/>
    <mergeCell ref="I118:M118"/>
    <mergeCell ref="I120:Y120"/>
    <mergeCell ref="I122:M122"/>
    <mergeCell ref="I124:M124"/>
    <mergeCell ref="I126:Y126"/>
    <mergeCell ref="C150:H150"/>
    <mergeCell ref="C224:I224"/>
    <mergeCell ref="E229:J229"/>
    <mergeCell ref="K229:N229"/>
    <mergeCell ref="E183:H183"/>
    <mergeCell ref="E184:H184"/>
    <mergeCell ref="C196:H196"/>
    <mergeCell ref="J199:M199"/>
    <mergeCell ref="O199:S199"/>
    <mergeCell ref="J200:M200"/>
    <mergeCell ref="E185:H185"/>
    <mergeCell ref="I185:M185"/>
    <mergeCell ref="E186:H186"/>
    <mergeCell ref="I186:M186"/>
    <mergeCell ref="E190:H190"/>
    <mergeCell ref="I190:M190"/>
    <mergeCell ref="E191:H191"/>
    <mergeCell ref="I191:M191"/>
    <mergeCell ref="K230:N230"/>
    <mergeCell ref="K231:N231"/>
    <mergeCell ref="K232:N232"/>
    <mergeCell ref="J204:M204"/>
    <mergeCell ref="I153:M153"/>
    <mergeCell ref="I155:Y155"/>
    <mergeCell ref="I157:Y157"/>
    <mergeCell ref="I159:M159"/>
    <mergeCell ref="I161:M161"/>
    <mergeCell ref="I163:Y163"/>
    <mergeCell ref="I165:M165"/>
    <mergeCell ref="I167:M167"/>
    <mergeCell ref="I169:Y169"/>
    <mergeCell ref="I176:M176"/>
    <mergeCell ref="J177:Y177"/>
    <mergeCell ref="I180:M180"/>
    <mergeCell ref="I178:M178"/>
    <mergeCell ref="J179:Y179"/>
    <mergeCell ref="I183:M183"/>
    <mergeCell ref="I184:M184"/>
    <mergeCell ref="J201:M201"/>
    <mergeCell ref="J202:M202"/>
    <mergeCell ref="J203:M203"/>
    <mergeCell ref="D199:I199"/>
    <mergeCell ref="N266:Q266"/>
    <mergeCell ref="N267:Q267"/>
    <mergeCell ref="N258:Q258"/>
    <mergeCell ref="N259:Q259"/>
    <mergeCell ref="N260:Q260"/>
    <mergeCell ref="N261:Q261"/>
    <mergeCell ref="N262:Q262"/>
    <mergeCell ref="N253:Q253"/>
    <mergeCell ref="N254:Q254"/>
    <mergeCell ref="N255:Q255"/>
    <mergeCell ref="N256:Q256"/>
    <mergeCell ref="N257:Q257"/>
    <mergeCell ref="N287:Q287"/>
    <mergeCell ref="N278:Q278"/>
    <mergeCell ref="N279:Q279"/>
    <mergeCell ref="N280:Q280"/>
    <mergeCell ref="N281:Q281"/>
    <mergeCell ref="N282:Q282"/>
    <mergeCell ref="N273:Q273"/>
    <mergeCell ref="N274:Q274"/>
    <mergeCell ref="N275:Q275"/>
    <mergeCell ref="N276:Q276"/>
    <mergeCell ref="N277:Q277"/>
    <mergeCell ref="J209:M209"/>
    <mergeCell ref="O209:S209"/>
    <mergeCell ref="J210:M210"/>
    <mergeCell ref="J205:M205"/>
    <mergeCell ref="O205:S205"/>
    <mergeCell ref="J206:M206"/>
    <mergeCell ref="O206:S206"/>
    <mergeCell ref="J207:M207"/>
    <mergeCell ref="O207:S207"/>
    <mergeCell ref="J217:M217"/>
    <mergeCell ref="J218:M218"/>
    <mergeCell ref="J219:M219"/>
    <mergeCell ref="J214:M214"/>
    <mergeCell ref="J215:M215"/>
    <mergeCell ref="J216:M216"/>
    <mergeCell ref="J211:M211"/>
    <mergeCell ref="J212:M212"/>
    <mergeCell ref="J213:M213"/>
    <mergeCell ref="K239:N239"/>
    <mergeCell ref="K240:N240"/>
    <mergeCell ref="K241:N241"/>
    <mergeCell ref="K242:N242"/>
    <mergeCell ref="K237:N237"/>
    <mergeCell ref="K238:N238"/>
    <mergeCell ref="K234:N234"/>
    <mergeCell ref="K235:N235"/>
    <mergeCell ref="R296:Y296"/>
    <mergeCell ref="R254:Y259"/>
    <mergeCell ref="E252:Y252"/>
    <mergeCell ref="N293:Q293"/>
    <mergeCell ref="N294:Q294"/>
    <mergeCell ref="N295:Q295"/>
    <mergeCell ref="N296:Q296"/>
    <mergeCell ref="N288:Q288"/>
    <mergeCell ref="N289:Q289"/>
    <mergeCell ref="N290:Q290"/>
    <mergeCell ref="N291:Q291"/>
    <mergeCell ref="N292:Q292"/>
    <mergeCell ref="N283:Q283"/>
    <mergeCell ref="N284:Q284"/>
    <mergeCell ref="N285:Q285"/>
    <mergeCell ref="N286:Q286"/>
    <mergeCell ref="H268:M268"/>
    <mergeCell ref="H269:M269"/>
    <mergeCell ref="H270:M270"/>
    <mergeCell ref="H271:M271"/>
    <mergeCell ref="H272:M272"/>
    <mergeCell ref="H273:M273"/>
    <mergeCell ref="K243:N243"/>
    <mergeCell ref="E244:J244"/>
    <mergeCell ref="K244:N244"/>
    <mergeCell ref="E245:J245"/>
    <mergeCell ref="K245:N245"/>
    <mergeCell ref="E246:J246"/>
    <mergeCell ref="K246:N246"/>
    <mergeCell ref="E247:J247"/>
    <mergeCell ref="K247:N247"/>
    <mergeCell ref="E254:F259"/>
    <mergeCell ref="N268:Q268"/>
    <mergeCell ref="N269:Q269"/>
    <mergeCell ref="N270:Q270"/>
    <mergeCell ref="N271:Q271"/>
    <mergeCell ref="N272:Q272"/>
    <mergeCell ref="N263:Q263"/>
    <mergeCell ref="N264:Q264"/>
    <mergeCell ref="N265:Q265"/>
    <mergeCell ref="R253:Y253"/>
    <mergeCell ref="H283:M283"/>
    <mergeCell ref="H284:M284"/>
    <mergeCell ref="H285:M285"/>
    <mergeCell ref="H286:M286"/>
    <mergeCell ref="H287:M287"/>
    <mergeCell ref="H288:M288"/>
    <mergeCell ref="H289:M289"/>
    <mergeCell ref="H290:M290"/>
    <mergeCell ref="H274:M274"/>
    <mergeCell ref="H275:M275"/>
    <mergeCell ref="H276:M276"/>
    <mergeCell ref="H277:M277"/>
    <mergeCell ref="H278:M278"/>
    <mergeCell ref="H279:M279"/>
    <mergeCell ref="H280:M280"/>
    <mergeCell ref="H281:M281"/>
    <mergeCell ref="H282:M282"/>
    <mergeCell ref="H254:M254"/>
    <mergeCell ref="H255:M255"/>
    <mergeCell ref="H256:M256"/>
    <mergeCell ref="H257:M257"/>
    <mergeCell ref="H258:M258"/>
    <mergeCell ref="H259:M259"/>
    <mergeCell ref="E296:M296"/>
    <mergeCell ref="R260:Y272"/>
    <mergeCell ref="R273:Y277"/>
    <mergeCell ref="R278:Y284"/>
    <mergeCell ref="R285:Y289"/>
    <mergeCell ref="R290:Y293"/>
    <mergeCell ref="R294:Y295"/>
    <mergeCell ref="H292:M292"/>
    <mergeCell ref="H293:M293"/>
    <mergeCell ref="H294:M294"/>
    <mergeCell ref="H295:M295"/>
    <mergeCell ref="H291:M291"/>
    <mergeCell ref="E278:F284"/>
    <mergeCell ref="E285:F289"/>
    <mergeCell ref="E290:F293"/>
    <mergeCell ref="E294:F295"/>
    <mergeCell ref="H260:M260"/>
    <mergeCell ref="H261:M261"/>
    <mergeCell ref="H262:M262"/>
    <mergeCell ref="H263:M263"/>
    <mergeCell ref="H264:M264"/>
    <mergeCell ref="H265:M265"/>
    <mergeCell ref="H266:M266"/>
    <mergeCell ref="H267:M267"/>
  </mergeCells>
  <phoneticPr fontId="5"/>
  <conditionalFormatting sqref="I20:M20">
    <cfRule type="expression" dxfId="53" priority="54" stopIfTrue="1">
      <formula>$A20&lt;&gt;0</formula>
    </cfRule>
  </conditionalFormatting>
  <conditionalFormatting sqref="I22:Y22">
    <cfRule type="expression" dxfId="52" priority="53" stopIfTrue="1">
      <formula>$A22&lt;&gt;0</formula>
    </cfRule>
  </conditionalFormatting>
  <conditionalFormatting sqref="I24:Y24">
    <cfRule type="expression" dxfId="51" priority="52" stopIfTrue="1">
      <formula>$A24&lt;&gt;0</formula>
    </cfRule>
  </conditionalFormatting>
  <conditionalFormatting sqref="I26:Y26">
    <cfRule type="expression" dxfId="50" priority="51" stopIfTrue="1">
      <formula>$A26&lt;&gt;0</formula>
    </cfRule>
  </conditionalFormatting>
  <conditionalFormatting sqref="I28:Y28">
    <cfRule type="expression" dxfId="49" priority="50" stopIfTrue="1">
      <formula>$A28&lt;&gt;0</formula>
    </cfRule>
  </conditionalFormatting>
  <conditionalFormatting sqref="I30:Y30">
    <cfRule type="expression" dxfId="48" priority="49" stopIfTrue="1">
      <formula>$A30&lt;&gt;0</formula>
    </cfRule>
  </conditionalFormatting>
  <conditionalFormatting sqref="I32:Y32">
    <cfRule type="expression" dxfId="47" priority="48" stopIfTrue="1">
      <formula>$A32&lt;&gt;0</formula>
    </cfRule>
  </conditionalFormatting>
  <conditionalFormatting sqref="I34:M34">
    <cfRule type="expression" dxfId="46" priority="47" stopIfTrue="1">
      <formula>$A34&lt;&gt;0</formula>
    </cfRule>
  </conditionalFormatting>
  <conditionalFormatting sqref="I36:M36">
    <cfRule type="expression" dxfId="45" priority="46" stopIfTrue="1">
      <formula>$A36&lt;&gt;0</formula>
    </cfRule>
  </conditionalFormatting>
  <conditionalFormatting sqref="I38:M38">
    <cfRule type="expression" dxfId="44" priority="45" stopIfTrue="1">
      <formula>$A38&lt;&gt;0</formula>
    </cfRule>
  </conditionalFormatting>
  <conditionalFormatting sqref="I40:Y40">
    <cfRule type="expression" dxfId="43" priority="44" stopIfTrue="1">
      <formula>$A40&lt;&gt;0</formula>
    </cfRule>
  </conditionalFormatting>
  <conditionalFormatting sqref="I42:M42">
    <cfRule type="expression" dxfId="42" priority="43" stopIfTrue="1">
      <formula>$A42&lt;&gt;0</formula>
    </cfRule>
  </conditionalFormatting>
  <conditionalFormatting sqref="I63:M63">
    <cfRule type="expression" dxfId="41" priority="42" stopIfTrue="1">
      <formula>$A63&lt;&gt;0</formula>
    </cfRule>
  </conditionalFormatting>
  <conditionalFormatting sqref="I69:M69">
    <cfRule type="expression" dxfId="40" priority="41" stopIfTrue="1">
      <formula>$A69&lt;&gt;0</formula>
    </cfRule>
  </conditionalFormatting>
  <conditionalFormatting sqref="I71:Y71">
    <cfRule type="expression" dxfId="39" priority="40" stopIfTrue="1">
      <formula>$A71&lt;&gt;0</formula>
    </cfRule>
  </conditionalFormatting>
  <conditionalFormatting sqref="I73:Y73">
    <cfRule type="expression" dxfId="38" priority="39" stopIfTrue="1">
      <formula>$A73&lt;&gt;0</formula>
    </cfRule>
  </conditionalFormatting>
  <conditionalFormatting sqref="I75:Y75">
    <cfRule type="expression" dxfId="37" priority="38" stopIfTrue="1">
      <formula>$A75&lt;&gt;0</formula>
    </cfRule>
  </conditionalFormatting>
  <conditionalFormatting sqref="I77:Y77">
    <cfRule type="expression" dxfId="36" priority="37" stopIfTrue="1">
      <formula>$A77&lt;&gt;0</formula>
    </cfRule>
  </conditionalFormatting>
  <conditionalFormatting sqref="I79:Y79">
    <cfRule type="expression" dxfId="35" priority="36" stopIfTrue="1">
      <formula>$A79&lt;&gt;0</formula>
    </cfRule>
  </conditionalFormatting>
  <conditionalFormatting sqref="I81:Y81">
    <cfRule type="expression" dxfId="34" priority="35" stopIfTrue="1">
      <formula>$A81&lt;&gt;0</formula>
    </cfRule>
  </conditionalFormatting>
  <conditionalFormatting sqref="I83:M83">
    <cfRule type="expression" dxfId="33" priority="34" stopIfTrue="1">
      <formula>$A83&lt;&gt;0</formula>
    </cfRule>
  </conditionalFormatting>
  <conditionalFormatting sqref="P83">
    <cfRule type="expression" dxfId="32" priority="33" stopIfTrue="1">
      <formula>$A84&lt;&gt;0</formula>
    </cfRule>
  </conditionalFormatting>
  <conditionalFormatting sqref="I85:M85">
    <cfRule type="expression" dxfId="31" priority="32" stopIfTrue="1">
      <formula>$A85&lt;&gt;0</formula>
    </cfRule>
  </conditionalFormatting>
  <conditionalFormatting sqref="I87:M87">
    <cfRule type="expression" dxfId="30" priority="31" stopIfTrue="1">
      <formula>$A87&lt;&gt;0</formula>
    </cfRule>
  </conditionalFormatting>
  <conditionalFormatting sqref="I89:Y89">
    <cfRule type="expression" dxfId="29" priority="30" stopIfTrue="1">
      <formula>$A89&lt;&gt;0</formula>
    </cfRule>
  </conditionalFormatting>
  <conditionalFormatting sqref="I114:Y114">
    <cfRule type="expression" dxfId="28" priority="29" stopIfTrue="1">
      <formula>$A114&lt;&gt;0</formula>
    </cfRule>
  </conditionalFormatting>
  <conditionalFormatting sqref="I116:Y116">
    <cfRule type="expression" dxfId="27" priority="28" stopIfTrue="1">
      <formula>$A116&lt;&gt;0</formula>
    </cfRule>
  </conditionalFormatting>
  <conditionalFormatting sqref="I120:Y120">
    <cfRule type="expression" dxfId="26" priority="27" stopIfTrue="1">
      <formula>$A120&lt;&gt;0</formula>
    </cfRule>
  </conditionalFormatting>
  <conditionalFormatting sqref="I122:M122">
    <cfRule type="expression" dxfId="25" priority="26" stopIfTrue="1">
      <formula>$A122&lt;&gt;0</formula>
    </cfRule>
  </conditionalFormatting>
  <conditionalFormatting sqref="I124:M124">
    <cfRule type="expression" dxfId="24" priority="25" stopIfTrue="1">
      <formula>$A124&lt;&gt;0</formula>
    </cfRule>
  </conditionalFormatting>
  <conditionalFormatting sqref="I126:Y126">
    <cfRule type="expression" dxfId="23" priority="24" stopIfTrue="1">
      <formula>$A126&lt;&gt;0</formula>
    </cfRule>
  </conditionalFormatting>
  <conditionalFormatting sqref="I153:M153">
    <cfRule type="expression" dxfId="22" priority="23" stopIfTrue="1">
      <formula>$A153&lt;&gt;0</formula>
    </cfRule>
  </conditionalFormatting>
  <conditionalFormatting sqref="I155:Y155">
    <cfRule type="expression" dxfId="21" priority="22" stopIfTrue="1">
      <formula>$A155&lt;&gt;0</formula>
    </cfRule>
  </conditionalFormatting>
  <conditionalFormatting sqref="I157:Y157">
    <cfRule type="expression" dxfId="20" priority="21" stopIfTrue="1">
      <formula>$A157&lt;&gt;0</formula>
    </cfRule>
  </conditionalFormatting>
  <conditionalFormatting sqref="I159:M159">
    <cfRule type="expression" dxfId="19" priority="20" stopIfTrue="1">
      <formula>$A159&lt;&gt;0</formula>
    </cfRule>
  </conditionalFormatting>
  <conditionalFormatting sqref="I161:M161">
    <cfRule type="expression" dxfId="18" priority="19" stopIfTrue="1">
      <formula>$A161&lt;&gt;0</formula>
    </cfRule>
  </conditionalFormatting>
  <conditionalFormatting sqref="I163:Y163">
    <cfRule type="expression" dxfId="17" priority="18" stopIfTrue="1">
      <formula>$A163&lt;&gt;0</formula>
    </cfRule>
  </conditionalFormatting>
  <conditionalFormatting sqref="I165:M165">
    <cfRule type="expression" dxfId="16" priority="17" stopIfTrue="1">
      <formula>$A165&lt;&gt;0</formula>
    </cfRule>
  </conditionalFormatting>
  <conditionalFormatting sqref="I167:M167">
    <cfRule type="expression" dxfId="15" priority="16" stopIfTrue="1">
      <formula>$A167&lt;&gt;0</formula>
    </cfRule>
  </conditionalFormatting>
  <conditionalFormatting sqref="I169:Y169">
    <cfRule type="expression" dxfId="14" priority="15" stopIfTrue="1">
      <formula>$A169&lt;&gt;0</formula>
    </cfRule>
  </conditionalFormatting>
  <conditionalFormatting sqref="I176:M176">
    <cfRule type="expression" dxfId="13" priority="14" stopIfTrue="1">
      <formula>$A176&lt;&gt;0</formula>
    </cfRule>
  </conditionalFormatting>
  <conditionalFormatting sqref="I178:M178">
    <cfRule type="expression" dxfId="12" priority="13" stopIfTrue="1">
      <formula>$A178&lt;&gt;0</formula>
    </cfRule>
  </conditionalFormatting>
  <conditionalFormatting sqref="I180:M180">
    <cfRule type="expression" dxfId="11" priority="12" stopIfTrue="1">
      <formula>$A180&lt;&gt;0</formula>
    </cfRule>
  </conditionalFormatting>
  <conditionalFormatting sqref="I184:M184">
    <cfRule type="expression" dxfId="10" priority="11" stopIfTrue="1">
      <formula>$A184&lt;&gt;0</formula>
    </cfRule>
  </conditionalFormatting>
  <conditionalFormatting sqref="I185:M185">
    <cfRule type="expression" dxfId="9" priority="10" stopIfTrue="1">
      <formula>$A185&lt;&gt;0</formula>
    </cfRule>
  </conditionalFormatting>
  <conditionalFormatting sqref="I190:M190">
    <cfRule type="expression" dxfId="8" priority="9" stopIfTrue="1">
      <formula>$A190&lt;&gt;0</formula>
    </cfRule>
  </conditionalFormatting>
  <conditionalFormatting sqref="I191:M191">
    <cfRule type="expression" dxfId="7" priority="8" stopIfTrue="1">
      <formula>$A191&lt;&gt;0</formula>
    </cfRule>
  </conditionalFormatting>
  <conditionalFormatting sqref="R254:Y259">
    <cfRule type="expression" dxfId="6" priority="7" stopIfTrue="1">
      <formula>$A254&lt;&gt;0</formula>
    </cfRule>
  </conditionalFormatting>
  <conditionalFormatting sqref="R260:Y272">
    <cfRule type="expression" dxfId="5" priority="6" stopIfTrue="1">
      <formula>$A260&lt;&gt;0</formula>
    </cfRule>
  </conditionalFormatting>
  <conditionalFormatting sqref="R273:Y277">
    <cfRule type="expression" dxfId="4" priority="5" stopIfTrue="1">
      <formula>$A273&lt;&gt;0</formula>
    </cfRule>
  </conditionalFormatting>
  <conditionalFormatting sqref="R278:Y284">
    <cfRule type="expression" dxfId="3" priority="4" stopIfTrue="1">
      <formula>$A278&lt;&gt;0</formula>
    </cfRule>
  </conditionalFormatting>
  <conditionalFormatting sqref="R285:Y289">
    <cfRule type="expression" dxfId="2" priority="3" stopIfTrue="1">
      <formula>$A285&lt;&gt;0</formula>
    </cfRule>
  </conditionalFormatting>
  <conditionalFormatting sqref="R290:Y293">
    <cfRule type="expression" dxfId="1" priority="2" stopIfTrue="1">
      <formula>$A290&lt;&gt;0</formula>
    </cfRule>
  </conditionalFormatting>
  <conditionalFormatting sqref="R294:Y295">
    <cfRule type="expression" dxfId="0" priority="1" stopIfTrue="1">
      <formula>$A294&lt;&gt;0</formula>
    </cfRule>
  </conditionalFormatting>
  <dataValidations count="126">
    <dataValidation imeMode="hiragana" allowBlank="1" showInputMessage="1" showErrorMessage="1" sqref="O205:S205 O206:S206 O207:S207 O208:S208 O209:S209 E244:J244 E245:J245 E246:J246 E247:J247 E248:J248 E249:J249 R254:Y259 R260:Y272 R273:Y277 R278:Y284 R285:Y289 R290:Y293 R294:Y295" xr:uid="{E2B410F9-928D-42AA-97F6-58BD09059ED3}"/>
    <dataValidation imeMode="halfAlpha" allowBlank="1" showInputMessage="1" showErrorMessage="1" sqref="K230:N230 K231:N231 K232:N232 K233:N233 K234:N234 K235:N235 K236:N236 K237:N237 K238:N238 K239:N239 K240:N240 K241:N241 K242:N242 K243:N243 K244:N244 K245:N245 K246:N246 K247:N247 K248:N248 K249:N249" xr:uid="{82AE6ED5-AE1D-462E-9620-925E164F094E}"/>
    <dataValidation imeMode="hiragana" allowBlank="1" showInputMessage="1" showErrorMessage="1" sqref="I22:Y22" xr:uid="{BDC135F1-A11C-4CFF-99CF-689FAB01C7AF}"/>
    <dataValidation type="whole" imeMode="halfAlpha" allowBlank="1" showInputMessage="1" showErrorMessage="1" error="7桁の数字を入力してください" sqref="I20:M20" xr:uid="{37A6B907-B828-49FB-86A7-33F7133594DC}">
      <formula1>0</formula1>
      <formula2>9999999</formula2>
    </dataValidation>
    <dataValidation imeMode="fullKatakana" allowBlank="1" showInputMessage="1" showErrorMessage="1" sqref="I24:Y24" xr:uid="{2D1E6A1E-EC16-442C-8D42-95215A0E517F}"/>
    <dataValidation imeMode="hiragana" allowBlank="1" showInputMessage="1" showErrorMessage="1" sqref="I26:Y26" xr:uid="{092E8214-CD40-46E5-9FB5-1C13EA1EAFBB}"/>
    <dataValidation imeMode="hiragana" allowBlank="1" showInputMessage="1" showErrorMessage="1" sqref="I28:Y28" xr:uid="{864AF326-BB99-4AB6-88BC-EE91CB55E8ED}"/>
    <dataValidation imeMode="fullKatakana" allowBlank="1" showInputMessage="1" showErrorMessage="1" sqref="I30:Y30" xr:uid="{D2CBB791-F781-4252-9F5B-E6D123DEF5FB}"/>
    <dataValidation imeMode="hiragana" allowBlank="1" showInputMessage="1" showErrorMessage="1" sqref="I32:Y32" xr:uid="{3899D059-E8AE-456D-A3E2-F052D3DC9492}"/>
    <dataValidation imeMode="halfAlpha" allowBlank="1" showInputMessage="1" showErrorMessage="1" sqref="I34:M34" xr:uid="{EC84F89B-57E4-44CA-BD41-B1103432C199}"/>
    <dataValidation imeMode="halfAlpha" allowBlank="1" showInputMessage="1" showErrorMessage="1" sqref="P34" xr:uid="{398049D7-AC85-4731-AEC9-D5B996FCB89C}"/>
    <dataValidation imeMode="halfAlpha" allowBlank="1" showInputMessage="1" showErrorMessage="1" sqref="I36:M36" xr:uid="{7B5A57AA-0C3D-4703-B158-3E131639517C}"/>
    <dataValidation imeMode="halfAlpha" allowBlank="1" showInputMessage="1" showErrorMessage="1" sqref="I38:M38" xr:uid="{CF1D138A-3BB5-4220-9416-6798DBB2ED4D}"/>
    <dataValidation imeMode="halfAlpha" allowBlank="1" showInputMessage="1" showErrorMessage="1" sqref="I40:Y40" xr:uid="{9203F294-223C-4A47-A465-B4D675A0577A}"/>
    <dataValidation type="list" imeMode="halfAlpha" allowBlank="1" showInputMessage="1" showErrorMessage="1" error="リストから選択してください" sqref="I42:M42" xr:uid="{31553FE8-B647-47E3-B07B-1D1DB2A2D0B7}">
      <formula1>"一致する,一致しない"</formula1>
    </dataValidation>
    <dataValidation type="list" imeMode="halfAlpha" allowBlank="1" showInputMessage="1" showErrorMessage="1" error="リストから選択してください" sqref="I63:M63" xr:uid="{22B4F814-5389-4DFB-99DA-83F079F04D71}">
      <formula1>"しない,する"</formula1>
    </dataValidation>
    <dataValidation type="whole" imeMode="halfAlpha" allowBlank="1" showInputMessage="1" showErrorMessage="1" error="7桁の数字を入力してください" sqref="I69:M69" xr:uid="{34FEF23E-55B1-495C-A1E1-7EF03095B22E}">
      <formula1>0</formula1>
      <formula2>9999999</formula2>
    </dataValidation>
    <dataValidation imeMode="hiragana" allowBlank="1" showInputMessage="1" showErrorMessage="1" sqref="I71:Y71" xr:uid="{EEE381C0-7F00-4C2D-9C1C-4E28A4B52A9E}"/>
    <dataValidation imeMode="fullKatakana" allowBlank="1" showInputMessage="1" showErrorMessage="1" sqref="I73:Y73" xr:uid="{3018CCA1-26D9-4E87-B21E-34752F3FA1FB}"/>
    <dataValidation imeMode="hiragana" allowBlank="1" showInputMessage="1" showErrorMessage="1" sqref="I75:Y75" xr:uid="{039B76F0-2273-4886-B736-C6E3E0AECEEB}"/>
    <dataValidation imeMode="hiragana" allowBlank="1" showInputMessage="1" showErrorMessage="1" sqref="I77:Y77" xr:uid="{95A552D9-B437-4907-8C67-DCA94EED5D00}"/>
    <dataValidation imeMode="fullKatakana" allowBlank="1" showInputMessage="1" showErrorMessage="1" sqref="I79:Y79" xr:uid="{8AC8F16E-307B-43A3-AD90-B8503CAF9101}"/>
    <dataValidation imeMode="hiragana" allowBlank="1" showInputMessage="1" showErrorMessage="1" sqref="I81:Y81" xr:uid="{2F9DBA29-446E-487D-A1C0-0D46B98D6E43}"/>
    <dataValidation imeMode="halfAlpha" allowBlank="1" showInputMessage="1" showErrorMessage="1" sqref="I83:M83" xr:uid="{DD5D661D-7444-4460-886F-45E7516A2A7A}"/>
    <dataValidation imeMode="halfAlpha" allowBlank="1" showInputMessage="1" showErrorMessage="1" sqref="P83" xr:uid="{E5143123-AC40-4D53-AFE0-972CDA4BD6C8}"/>
    <dataValidation imeMode="halfAlpha" allowBlank="1" showInputMessage="1" showErrorMessage="1" sqref="I85:M85" xr:uid="{85328CA0-397E-4527-9AD0-F5DE30762754}"/>
    <dataValidation imeMode="halfAlpha" allowBlank="1" showInputMessage="1" showErrorMessage="1" sqref="I87:M87" xr:uid="{7D79EF6C-0E7F-4A89-A5BB-65A059EF0E80}"/>
    <dataValidation imeMode="halfAlpha" allowBlank="1" showInputMessage="1" showErrorMessage="1" sqref="I89:Y89" xr:uid="{40B724A9-6D21-424D-BAE2-02975691E093}"/>
    <dataValidation imeMode="hiragana" allowBlank="1" showInputMessage="1" showErrorMessage="1" sqref="I112:Y112" xr:uid="{90BA114B-2B6C-41AF-BD21-65FEFD6615D1}"/>
    <dataValidation imeMode="fullKatakana" allowBlank="1" showInputMessage="1" showErrorMessage="1" sqref="I114:Y114" xr:uid="{757C456A-6D77-4FD1-AACA-FF414219A25E}"/>
    <dataValidation imeMode="hiragana" allowBlank="1" showInputMessage="1" showErrorMessage="1" sqref="I116:Y116" xr:uid="{B3CEA00D-9818-42F2-BF67-B1DC7FD34BD4}"/>
    <dataValidation type="whole" imeMode="halfAlpha" allowBlank="1" showInputMessage="1" showErrorMessage="1" error="7桁の数字を入力してください" sqref="I118:M118" xr:uid="{BB228FAF-8690-44A4-8F44-B40B9A29068E}">
      <formula1>0</formula1>
      <formula2>9999999</formula2>
    </dataValidation>
    <dataValidation imeMode="hiragana" allowBlank="1" showInputMessage="1" showErrorMessage="1" sqref="I120:Y120" xr:uid="{E8A8303C-F957-44F0-9777-9D6073D4D3C5}"/>
    <dataValidation imeMode="halfAlpha" allowBlank="1" showInputMessage="1" showErrorMessage="1" sqref="I122:M122" xr:uid="{F4D000F8-9E39-4836-A249-9744D411A9F7}"/>
    <dataValidation imeMode="halfAlpha" allowBlank="1" showInputMessage="1" showErrorMessage="1" sqref="P122" xr:uid="{FE88770E-2EFA-495B-95A3-DE2A50BAE850}"/>
    <dataValidation imeMode="halfAlpha" allowBlank="1" showInputMessage="1" showErrorMessage="1" sqref="I124:M124" xr:uid="{78BB1EC4-A3E0-4B61-8AC3-E5A37A258F70}"/>
    <dataValidation imeMode="halfAlpha" allowBlank="1" showInputMessage="1" showErrorMessage="1" sqref="I126:Y126" xr:uid="{72BA1F81-CAFD-4026-AE50-018C1065EE23}"/>
    <dataValidation type="list" imeMode="halfAlpha" allowBlank="1" showInputMessage="1" showErrorMessage="1" error="リストから選択してください" sqref="I153:M153" xr:uid="{E5A81DAD-5BD8-4072-BE69-21714F05ACC3}">
      <formula1>"しない,する"</formula1>
    </dataValidation>
    <dataValidation imeMode="fullKatakana" allowBlank="1" showInputMessage="1" showErrorMessage="1" sqref="I155:Y155" xr:uid="{1F7EE36E-272F-423D-B2FF-29AA236F71BD}"/>
    <dataValidation imeMode="hiragana" allowBlank="1" showInputMessage="1" showErrorMessage="1" sqref="I157:Y157" xr:uid="{AA2203ED-CBF2-47DF-A3FE-C5E0DCE2CC61}"/>
    <dataValidation imeMode="halfAlpha" allowBlank="1" showInputMessage="1" showErrorMessage="1" sqref="I159:M159" xr:uid="{8C34B57B-6482-4371-BFAE-43A08371E322}"/>
    <dataValidation type="whole" imeMode="halfAlpha" allowBlank="1" showInputMessage="1" showErrorMessage="1" error="7桁の数字を入力してください" sqref="I161:M161" xr:uid="{47C22B95-E818-4361-B4D9-F3B951E6F285}">
      <formula1>0</formula1>
      <formula2>9999999</formula2>
    </dataValidation>
    <dataValidation imeMode="hiragana" allowBlank="1" showInputMessage="1" showErrorMessage="1" sqref="I163:Y163" xr:uid="{AD7A29F3-7AB5-4F85-ACDF-F0C264AAF745}"/>
    <dataValidation imeMode="halfAlpha" allowBlank="1" showInputMessage="1" showErrorMessage="1" sqref="I165:M165" xr:uid="{D0F05FFA-6AEE-4B9A-985C-56C009FF1943}"/>
    <dataValidation imeMode="halfAlpha" allowBlank="1" showInputMessage="1" showErrorMessage="1" sqref="I167:M167" xr:uid="{7ECAEDBA-361E-478F-806E-F88A15E020C8}"/>
    <dataValidation imeMode="halfAlpha" allowBlank="1" showInputMessage="1" showErrorMessage="1" sqref="I169:Y169" xr:uid="{9A1A4F8A-40A8-4BAC-8F1F-43F11B406140}"/>
    <dataValidation type="list" imeMode="halfAlpha" allowBlank="1" showInputMessage="1" showErrorMessage="1" error="リストから選択してください" sqref="I176:M176" xr:uid="{506684B8-A97A-4EB0-BFA9-D653AD247521}">
      <formula1>"更新,新規"</formula1>
    </dataValidation>
    <dataValidation type="whole" imeMode="halfAlpha" allowBlank="1" showInputMessage="1" showErrorMessage="1" error="有効な数字を入力してください" sqref="I178:M178" xr:uid="{3D98AD50-2ABE-4524-BFCA-FA088DA1BE4D}">
      <formula1>0</formula1>
      <formula2>9999999999</formula2>
    </dataValidation>
    <dataValidation type="whole" imeMode="halfAlpha" allowBlank="1" showInputMessage="1" showErrorMessage="1" error="有効な数字を入力してください。10兆円以上になる場合は、9,999,999,999と入力してください" sqref="I180:M180" xr:uid="{7DD12A64-4508-4CB7-926C-CDADE2721E7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4:M184" xr:uid="{3F11AF21-0061-4072-BF2B-184972B850E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5:M185" xr:uid="{4A6EF829-D4F5-4887-9D7E-BF4A17DD602C}">
      <formula1>-9999999999</formula1>
      <formula2>9999999999</formula2>
    </dataValidation>
    <dataValidation allowBlank="1" showInputMessage="1" showErrorMessage="1" sqref="I186:M186 N296:Q296" xr:uid="{5946DD45-775F-4BF3-A40B-CA83B654C82E}"/>
    <dataValidation type="whole" imeMode="halfAlpha" allowBlank="1" showInputMessage="1" showErrorMessage="1" error="有効な数字を入力してください" sqref="I190:M190" xr:uid="{1C2A8CD7-DA8B-4532-85E0-7E9026621CA9}">
      <formula1>0</formula1>
      <formula2>9999999999</formula2>
    </dataValidation>
    <dataValidation type="whole" imeMode="halfAlpha" allowBlank="1" showInputMessage="1" showErrorMessage="1" error="有効な数字を入力してください" sqref="I191:M191" xr:uid="{43DBD4E9-4509-47C2-A80C-61EBA1C47970}">
      <formula1>0</formula1>
      <formula2>9999999999</formula2>
    </dataValidation>
    <dataValidation type="whole" imeMode="halfAlpha" allowBlank="1" showInputMessage="1" showErrorMessage="1" error="有効な数字を入力してください" sqref="J200:M200" xr:uid="{606DB942-239D-4316-9B5D-323DDDB0A89B}">
      <formula1>0</formula1>
      <formula2>9999999999</formula2>
    </dataValidation>
    <dataValidation type="whole" imeMode="halfAlpha" allowBlank="1" showInputMessage="1" showErrorMessage="1" error="有効な数字を入力してください" sqref="J201:M201" xr:uid="{E1436347-DD17-4045-A0B7-FA214528D470}">
      <formula1>0</formula1>
      <formula2>9999999999</formula2>
    </dataValidation>
    <dataValidation type="whole" imeMode="halfAlpha" allowBlank="1" showInputMessage="1" showErrorMessage="1" error="有効な数字を入力してください" sqref="J202:M202" xr:uid="{95CD8F69-CB64-4462-92B1-9D22754C5F1F}">
      <formula1>0</formula1>
      <formula2>9999999999</formula2>
    </dataValidation>
    <dataValidation type="whole" imeMode="halfAlpha" allowBlank="1" showInputMessage="1" showErrorMessage="1" error="有効な数字を入力してください" sqref="J203:M203" xr:uid="{9B5474F6-1650-4074-8126-7F17723C66AE}">
      <formula1>0</formula1>
      <formula2>9999999999</formula2>
    </dataValidation>
    <dataValidation type="whole" imeMode="halfAlpha" allowBlank="1" showInputMessage="1" showErrorMessage="1" error="有効な数字を入力してください" sqref="J204:M204" xr:uid="{91562BF9-A7E3-40AA-92C3-D94C36FC56D6}">
      <formula1>0</formula1>
      <formula2>9999999999</formula2>
    </dataValidation>
    <dataValidation type="whole" imeMode="halfAlpha" allowBlank="1" showInputMessage="1" showErrorMessage="1" error="有効な数字を入力してください" sqref="J205:M205" xr:uid="{83A44B0D-5E08-4783-812E-8948065A851F}">
      <formula1>0</formula1>
      <formula2>9999999999</formula2>
    </dataValidation>
    <dataValidation type="whole" imeMode="halfAlpha" allowBlank="1" showInputMessage="1" showErrorMessage="1" error="有効な数字を入力してください" sqref="J206:M206" xr:uid="{9DAF49C4-A01F-4062-941F-A721F449AD47}">
      <formula1>0</formula1>
      <formula2>9999999999</formula2>
    </dataValidation>
    <dataValidation type="whole" imeMode="halfAlpha" allowBlank="1" showInputMessage="1" showErrorMessage="1" error="有効な数字を入力してください" sqref="J207:M207" xr:uid="{04DB8F5F-6465-45B5-AE21-5E6A3E40022C}">
      <formula1>0</formula1>
      <formula2>9999999999</formula2>
    </dataValidation>
    <dataValidation type="whole" imeMode="halfAlpha" allowBlank="1" showInputMessage="1" showErrorMessage="1" error="有効な数字を入力してください" sqref="J208:M208" xr:uid="{0982074F-C8BA-4B8A-B824-45F7F46EC5C0}">
      <formula1>0</formula1>
      <formula2>9999999999</formula2>
    </dataValidation>
    <dataValidation type="whole" imeMode="halfAlpha" allowBlank="1" showInputMessage="1" showErrorMessage="1" error="有効な数字を入力してください" sqref="J209:M209" xr:uid="{DE6DC7E9-B677-492E-9238-286998927154}">
      <formula1>0</formula1>
      <formula2>9999999999</formula2>
    </dataValidation>
    <dataValidation type="whole" imeMode="halfAlpha" allowBlank="1" showInputMessage="1" showErrorMessage="1" error="有効な数字を入力してください" sqref="J210:M210" xr:uid="{64846E45-9D15-45A1-8181-B4E10D35E74F}">
      <formula1>0</formula1>
      <formula2>9999999999</formula2>
    </dataValidation>
    <dataValidation type="whole" imeMode="halfAlpha" allowBlank="1" showInputMessage="1" showErrorMessage="1" error="有効な数字を入力してください" sqref="J211:M211" xr:uid="{A6C9FA63-971C-4864-9B20-06077B3DD2B8}">
      <formula1>0</formula1>
      <formula2>9999999999</formula2>
    </dataValidation>
    <dataValidation type="whole" imeMode="halfAlpha" allowBlank="1" showInputMessage="1" showErrorMessage="1" error="有効な数字を入力してください" sqref="J212:M212" xr:uid="{E83FAB1F-13EB-4899-98DB-16A10F3F9204}">
      <formula1>0</formula1>
      <formula2>9999999999</formula2>
    </dataValidation>
    <dataValidation type="whole" imeMode="halfAlpha" allowBlank="1" showInputMessage="1" showErrorMessage="1" error="有効な数字を入力してください" sqref="J213:M213" xr:uid="{F70A6106-1F65-4FED-8913-17F47599E5D1}">
      <formula1>0</formula1>
      <formula2>9999999999</formula2>
    </dataValidation>
    <dataValidation type="whole" imeMode="halfAlpha" allowBlank="1" showInputMessage="1" showErrorMessage="1" error="有効な数字を入力してください" sqref="J214:M214" xr:uid="{3B3A6A5F-567F-46ED-B29A-E935BC37B7A4}">
      <formula1>0</formula1>
      <formula2>9999999999</formula2>
    </dataValidation>
    <dataValidation type="whole" imeMode="halfAlpha" allowBlank="1" showInputMessage="1" showErrorMessage="1" error="有効な数字を入力してください" sqref="J215:M215" xr:uid="{A18B2F14-AE53-43A8-AF19-140D34DEFBD2}">
      <formula1>0</formula1>
      <formula2>9999999999</formula2>
    </dataValidation>
    <dataValidation type="whole" imeMode="halfAlpha" allowBlank="1" showInputMessage="1" showErrorMessage="1" error="有効な数字を入力してください" sqref="J216:M216" xr:uid="{F5491D37-3399-4CAD-9EA5-A589E0A62C2E}">
      <formula1>0</formula1>
      <formula2>9999999999</formula2>
    </dataValidation>
    <dataValidation type="whole" imeMode="halfAlpha" allowBlank="1" showInputMessage="1" showErrorMessage="1" error="有効な数字を入力してください" sqref="J217:M217" xr:uid="{76C3E8DA-86E4-4074-BCE1-FA8CCB37C411}">
      <formula1>0</formula1>
      <formula2>9999999999</formula2>
    </dataValidation>
    <dataValidation type="whole" imeMode="halfAlpha" allowBlank="1" showInputMessage="1" showErrorMessage="1" error="有効な数字を入力してください" sqref="J218:M218" xr:uid="{76990B29-BA84-4BAD-BB8B-40E3DC9FFF92}">
      <formula1>0</formula1>
      <formula2>9999999999</formula2>
    </dataValidation>
    <dataValidation type="whole" imeMode="halfAlpha" allowBlank="1" showInputMessage="1" showErrorMessage="1" error="有効な数字を入力してください" sqref="J219:M219" xr:uid="{89A1EADC-B780-4A03-9174-21418D3DA407}">
      <formula1>0</formula1>
      <formula2>9999999999</formula2>
    </dataValidation>
    <dataValidation type="whole" imeMode="halfAlpha" allowBlank="1" showInputMessage="1" showErrorMessage="1" error="有効な数字を入力してください" sqref="T200" xr:uid="{B71959E6-4DB0-4563-B4EE-7AAF5704FB4C}">
      <formula1>0</formula1>
      <formula2>9999999999</formula2>
    </dataValidation>
    <dataValidation type="whole" imeMode="halfAlpha" allowBlank="1" showInputMessage="1" showErrorMessage="1" error="有効な数字を入力してください" sqref="T201" xr:uid="{63B34433-F862-4CA9-AF40-8F2FF926D24C}">
      <formula1>0</formula1>
      <formula2>9999999999</formula2>
    </dataValidation>
    <dataValidation type="whole" imeMode="halfAlpha" allowBlank="1" showInputMessage="1" showErrorMessage="1" error="有効な数字を入力してください" sqref="T202" xr:uid="{E3A83CDE-7BFE-4CB4-9130-5864E22765B4}">
      <formula1>0</formula1>
      <formula2>9999999999</formula2>
    </dataValidation>
    <dataValidation type="whole" imeMode="halfAlpha" allowBlank="1" showInputMessage="1" showErrorMessage="1" error="有効な数字を入力してください" sqref="T203" xr:uid="{70052409-52EE-40A5-AC4B-4B21C3F96563}">
      <formula1>0</formula1>
      <formula2>9999999999</formula2>
    </dataValidation>
    <dataValidation type="whole" imeMode="halfAlpha" allowBlank="1" showInputMessage="1" showErrorMessage="1" error="有効な数字を入力してください" sqref="T204" xr:uid="{28FEFBD7-5EFB-4A48-80FE-95DC35D8C357}">
      <formula1>0</formula1>
      <formula2>9999999999</formula2>
    </dataValidation>
    <dataValidation type="whole" imeMode="halfAlpha" allowBlank="1" showInputMessage="1" showErrorMessage="1" error="有効な数字を入力してください" sqref="T205" xr:uid="{F5483E95-3D8B-4ADA-8515-61D6264C059A}">
      <formula1>0</formula1>
      <formula2>9999999999</formula2>
    </dataValidation>
    <dataValidation type="whole" imeMode="halfAlpha" allowBlank="1" showInputMessage="1" showErrorMessage="1" error="有効な数字を入力してください" sqref="T206" xr:uid="{086F16B4-F0CB-4E24-B6BC-C5FD91A3F65A}">
      <formula1>0</formula1>
      <formula2>9999999999</formula2>
    </dataValidation>
    <dataValidation type="whole" imeMode="halfAlpha" allowBlank="1" showInputMessage="1" showErrorMessage="1" error="有効な数字を入力してください" sqref="T207" xr:uid="{19DBB4E8-1800-4947-9239-EAD23669E5B8}">
      <formula1>0</formula1>
      <formula2>9999999999</formula2>
    </dataValidation>
    <dataValidation type="whole" imeMode="halfAlpha" allowBlank="1" showInputMessage="1" showErrorMessage="1" error="有効な数字を入力してください" sqref="T208" xr:uid="{AD56EEA5-C714-4DCE-B221-3ED0AC8EB491}">
      <formula1>0</formula1>
      <formula2>9999999999</formula2>
    </dataValidation>
    <dataValidation type="whole" imeMode="halfAlpha" allowBlank="1" showInputMessage="1" showErrorMessage="1" error="有効な数字を入力してください" sqref="T209" xr:uid="{CFFC3EF5-9BCF-4816-929F-6F3849BCDCB1}">
      <formula1>0</formula1>
      <formula2>9999999999</formula2>
    </dataValidation>
    <dataValidation type="whole" imeMode="halfAlpha" allowBlank="1" showInputMessage="1" showErrorMessage="1" error="有効な数字を入力してください。10兆円以上になる場合は、9,999,999,999と入力してください" sqref="N254:Q254" xr:uid="{00BC0453-B528-438F-94EA-DAC8F317C1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55:Q255" xr:uid="{2CC103C3-4AF2-4BC1-AE52-2E40A704F5A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56:Q256" xr:uid="{A469083B-EFE7-432A-AF11-E98164DA465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57:Q257" xr:uid="{BFEE8DD1-5AF0-430E-85FF-FD5766BA6E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58:Q258" xr:uid="{F65E568B-1B0B-420A-A726-7262966893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59:Q259" xr:uid="{5CB07574-E23D-4E2E-970F-403A5D18ADC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0:Q260" xr:uid="{EB27690C-5995-4C1A-AB71-8F5049F54F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1:Q261" xr:uid="{0BA75FC2-2E37-4DF1-94AA-2FBC10DE15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2:Q262" xr:uid="{761AA735-3AD3-44FA-B5F3-3FE41B7A4E8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3:Q263" xr:uid="{85DF8FBA-0072-4EDA-B44B-988632967C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4:Q264" xr:uid="{24F06D45-06BD-4FD9-93F4-DF09ED0797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5:Q265" xr:uid="{D864AFB8-14A1-4833-949E-FC7C4602CA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6:Q266" xr:uid="{6563AADE-FA1C-48E1-8286-BDD823CCAC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7:Q267" xr:uid="{C5920C33-3363-4574-B3EA-43F3474FD3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8:Q268" xr:uid="{A59BD0B0-4785-4D67-B1DE-B3083A0683F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69:Q269" xr:uid="{613943AF-9C96-473A-9919-7307B4F047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0:Q270" xr:uid="{FF89440D-F070-4199-8C2C-DA9E77303D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1:Q271" xr:uid="{BC1C5E41-7F14-4E89-9D13-F46AD57B5AD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2:Q272" xr:uid="{812EB95E-35CC-40A9-8048-2A83994CE42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3:Q273" xr:uid="{92A187C3-284B-499B-8045-8899ED5E9C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4:Q274" xr:uid="{F8ABF098-9188-4038-BBC8-85501CA309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5:Q275" xr:uid="{E6F1B430-3EAB-4865-AFE5-DE757BECC0A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6:Q276" xr:uid="{8DBB3B08-FB5A-46AE-AB9B-9B55B23D87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7:Q277" xr:uid="{C05A9300-2241-4CA5-B2AE-7C2DDE15BB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8:Q278" xr:uid="{C177CC35-2345-4CB5-B212-E404CC4F26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79:Q279" xr:uid="{7529B9D1-BA4D-402F-AB4D-3C71A63D6E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0:Q280" xr:uid="{B4F11F8D-D679-46CF-A937-2F72DDA581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1:Q281" xr:uid="{CC1BFEDD-76A6-4FCB-AA06-1F9A8FBABBB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2:Q282" xr:uid="{6032226F-AA51-4BA8-B146-261DAC0768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3:Q283" xr:uid="{F5710933-D3EC-4028-ACA3-F80FE839CF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4:Q284" xr:uid="{2494755E-7FE3-44D9-B900-2AA4AFFC708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5:Q285" xr:uid="{318E46F4-6EBA-49B3-A2FF-648F25AA38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6:Q286" xr:uid="{AEC58AB7-0528-40A8-AC93-EB4005B672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7:Q287" xr:uid="{3AE53436-A206-4561-8CAE-F60E23E051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8:Q288" xr:uid="{C4D6305F-F120-496F-B918-BA6A3BA03A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89:Q289" xr:uid="{7107225E-2FC9-4A5A-A860-46BAFBE6FB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90:Q290" xr:uid="{2C6CFCE6-9EA3-4807-B067-673A6A7E57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91:Q291" xr:uid="{162659F4-148A-46D4-A9BF-FE1FC3147F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92:Q292" xr:uid="{B55710BF-35ED-45D2-B175-2F36F01DBD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93:Q293" xr:uid="{296A7D09-953B-480D-8510-0DFB1AB2A7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94:Q294" xr:uid="{15D12DA2-BDB7-40DD-9EAD-3438F71124A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95:Q295" xr:uid="{65B0FFEA-9A07-4771-AF11-EE98A0DB706B}">
      <formula1>-9999999999</formula1>
      <formula2>9999999999</formula2>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06"/>
  </cols>
  <sheetData>
    <row r="1" spans="1:1" x14ac:dyDescent="0.15">
      <c r="A1" s="10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6" t="str">
        <f>"@神奈川県@和歌山県@鹿児島県@"</f>
        <v>@神奈川県@和歌山県@鹿児島県@</v>
      </c>
    </row>
    <row r="3" spans="1:1" x14ac:dyDescent="0.15">
      <c r="A3" s="106" t="s">
        <v>61</v>
      </c>
    </row>
    <row r="4" spans="1:1" x14ac:dyDescent="0.15">
      <c r="A4" s="106" t="s">
        <v>62</v>
      </c>
    </row>
  </sheetData>
  <sheetProtection algorithmName="SHA-512" hashValue="uATEmxUbz8xzO21vJGFjs5+SPcyDzx/Esh9BxLR4R9FqpRrFIa/03ev8OM+9u1avaIHa1mIudnkq+GrIADxh5Q==" saltValue="4Bw4UxGY7TGcGAhissu7r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2024-11-26T05:01:38Z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