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d:\develop_cloud\bid_entry\07申請書\doc\ver7\reg_standard\"/>
    </mc:Choice>
  </mc:AlternateContent>
  <xr:revisionPtr revIDLastSave="0" documentId="13_ncr:1_{1208C67C-6ADF-4E59-ADDA-CD81D739E844}" xr6:coauthVersionLast="47" xr6:coauthVersionMax="47" xr10:uidLastSave="{00000000-0000-0000-0000-000000000000}"/>
  <workbookProtection workbookAlgorithmName="SHA-512" workbookHashValue="cCw6DtOfU3oWSyLDRXs07vYOL+Vq9gzO6T45vRLZlVpHPVAsvXu4RtBo+5hNh/u5PD0TYyW4uk738J3PnSMLXg==" workbookSaltValue="gMFszx6UPmWVXRChU5Qs8Q==" workbookSpinCount="100000" lockStructure="1"/>
  <bookViews>
    <workbookView xWindow="5340" yWindow="690" windowWidth="20355" windowHeight="14715"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入力シート!$A$253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99" i="7" l="1"/>
  <c r="A289" i="7"/>
  <c r="A266" i="7"/>
  <c r="A259" i="7"/>
  <c r="A254" i="7"/>
  <c r="A253" i="7"/>
  <c r="A192" i="7"/>
  <c r="A191" i="7"/>
  <c r="A186" i="7"/>
  <c r="A185" i="7"/>
  <c r="A181" i="7"/>
  <c r="A179" i="7"/>
  <c r="A177" i="7"/>
  <c r="A169" i="7"/>
  <c r="A167" i="7"/>
  <c r="A165" i="7"/>
  <c r="A163" i="7"/>
  <c r="A161" i="7"/>
  <c r="A159" i="7"/>
  <c r="A157" i="7"/>
  <c r="A155" i="7"/>
  <c r="A153" i="7"/>
  <c r="A126" i="7"/>
  <c r="A124" i="7"/>
  <c r="A122" i="7"/>
  <c r="A120" i="7"/>
  <c r="A116" i="7"/>
  <c r="A114" i="7"/>
  <c r="A89" i="7"/>
  <c r="A87" i="7"/>
  <c r="A85" i="7"/>
  <c r="A84" i="7"/>
  <c r="A83" i="7"/>
  <c r="A81" i="7"/>
  <c r="A79" i="7"/>
  <c r="A77" i="7"/>
  <c r="A75" i="7"/>
  <c r="A73" i="7"/>
  <c r="A71" i="7"/>
  <c r="A69" i="7"/>
  <c r="A63" i="7"/>
  <c r="A42" i="7"/>
  <c r="A40" i="7"/>
  <c r="A38" i="7"/>
  <c r="A36" i="7"/>
  <c r="A34" i="7"/>
  <c r="A32" i="7"/>
  <c r="A30" i="7"/>
  <c r="A28" i="7"/>
  <c r="A26" i="7"/>
  <c r="A24" i="7"/>
  <c r="A22" i="7"/>
  <c r="A20" i="7"/>
  <c r="O301" i="7" l="1"/>
  <c r="O298" i="7"/>
  <c r="O288" i="7"/>
  <c r="O265" i="7"/>
  <c r="O258" i="7"/>
  <c r="F255" i="7"/>
  <c r="F256" i="7" s="1"/>
  <c r="F257" i="7" s="1"/>
  <c r="F259" i="7" s="1"/>
  <c r="F260" i="7" s="1"/>
  <c r="F261" i="7" s="1"/>
  <c r="F262" i="7" s="1"/>
  <c r="F263" i="7" s="1"/>
  <c r="F264" i="7" s="1"/>
  <c r="F266" i="7" s="1"/>
  <c r="F267" i="7" s="1"/>
  <c r="F268" i="7" s="1"/>
  <c r="F269" i="7" s="1"/>
  <c r="F270" i="7" s="1"/>
  <c r="F271" i="7" s="1"/>
  <c r="F272" i="7" s="1"/>
  <c r="F273" i="7" s="1"/>
  <c r="F274" i="7" s="1"/>
  <c r="F275" i="7" s="1"/>
  <c r="F276" i="7" s="1"/>
  <c r="F277" i="7" s="1"/>
  <c r="I187" i="7"/>
  <c r="O302" i="7" l="1"/>
  <c r="F278" i="7"/>
  <c r="F279" i="7" s="1"/>
  <c r="F280" i="7" s="1"/>
  <c r="F281" i="7" s="1"/>
  <c r="F282" i="7" s="1"/>
  <c r="F283" i="7" s="1"/>
  <c r="F284" i="7" s="1"/>
  <c r="F285" i="7" s="1"/>
  <c r="F286" i="7" s="1"/>
  <c r="F287" i="7" s="1"/>
  <c r="F289" i="7" s="1"/>
  <c r="F290" i="7" s="1"/>
  <c r="F291" i="7" s="1"/>
  <c r="F292" i="7" s="1"/>
  <c r="F293" i="7" s="1"/>
  <c r="F294" i="7" s="1"/>
  <c r="F295" i="7" s="1"/>
  <c r="F296" i="7" s="1"/>
  <c r="F297" i="7" s="1"/>
  <c r="F299" i="7" s="1"/>
  <c r="F300" i="7" s="1"/>
  <c r="D114" i="7" l="1"/>
  <c r="D116" i="7" s="1"/>
  <c r="D118" i="7" s="1"/>
  <c r="D120" i="7" s="1"/>
  <c r="D122" i="7" s="1"/>
  <c r="D124" i="7" s="1"/>
  <c r="D126" i="7" s="1"/>
  <c r="A2" i="8" l="1"/>
  <c r="A1" i="8"/>
</calcChain>
</file>

<file path=xl/sharedStrings.xml><?xml version="1.0" encoding="utf-8"?>
<sst xmlns="http://schemas.openxmlformats.org/spreadsheetml/2006/main" count="245" uniqueCount="186">
  <si>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</si>
  <si>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</si>
  <si>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</si>
  <si>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建築設備士</t>
  </si>
  <si>
    <t>測量士</t>
  </si>
  <si>
    <t>測量士補</t>
  </si>
  <si>
    <t>コンサル</t>
  </si>
  <si>
    <t>区分</t>
    <rPh sb="0" eb="2">
      <t>クブン</t>
    </rPh>
    <phoneticPr fontId="4"/>
  </si>
  <si>
    <t>営業年数</t>
    <rPh sb="0" eb="2">
      <t>エイギョウ</t>
    </rPh>
    <rPh sb="2" eb="4">
      <t>ネンスウ</t>
    </rPh>
    <phoneticPr fontId="5"/>
  </si>
  <si>
    <t>リストから選択してください。</t>
    <phoneticPr fontId="4"/>
  </si>
  <si>
    <t>E.経営情報</t>
    <rPh sb="2" eb="4">
      <t>ケイエイ</t>
    </rPh>
    <rPh sb="4" eb="6">
      <t>ジョウホウ</t>
    </rPh>
    <phoneticPr fontId="4"/>
  </si>
  <si>
    <t>土地家屋調査士</t>
  </si>
  <si>
    <t>司法書士</t>
  </si>
  <si>
    <t>年</t>
    <rPh sb="0" eb="1">
      <t>ネン</t>
    </rPh>
    <phoneticPr fontId="4"/>
  </si>
  <si>
    <t>流動比率（a/b×100）</t>
    <phoneticPr fontId="4"/>
  </si>
  <si>
    <t>%</t>
    <phoneticPr fontId="4"/>
  </si>
  <si>
    <t>航空測量</t>
  </si>
  <si>
    <t>土質及び基礎</t>
  </si>
  <si>
    <t>港湾及び空港</t>
  </si>
  <si>
    <t>電力土木</t>
  </si>
  <si>
    <t>道路</t>
  </si>
  <si>
    <t>トンネル</t>
  </si>
  <si>
    <t>地質</t>
  </si>
  <si>
    <t>造園</t>
  </si>
  <si>
    <t>農業土木</t>
  </si>
  <si>
    <t>建設環境</t>
  </si>
  <si>
    <t>鉄道</t>
  </si>
  <si>
    <t>下水道</t>
  </si>
  <si>
    <t>森林土木</t>
  </si>
  <si>
    <t>水産土木</t>
  </si>
  <si>
    <t>都市計画及び地方計画</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</si>
  <si>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</si>
  <si>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</si>
  <si>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</si>
  <si>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</si>
  <si>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</si>
  <si>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</si>
  <si>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</si>
  <si>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</si>
  <si>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</si>
  <si>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</si>
  <si>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</si>
  <si>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</si>
  <si>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</si>
  <si>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</si>
  <si>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</si>
  <si>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</si>
  <si>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</si>
  <si>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</si>
  <si>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</si>
  <si>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</si>
  <si>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</si>
  <si>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</si>
  <si>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</si>
  <si>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</si>
  <si>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</si>
  <si>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</si>
  <si>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</si>
  <si>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</si>
  <si>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</si>
  <si>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</si>
  <si>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</si>
  <si>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</si>
  <si>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</si>
  <si>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</si>
  <si>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</si>
  <si>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</si>
  <si>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</si>
  <si>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</si>
  <si>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</si>
  <si>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</si>
  <si>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直前年度分決算</t>
    <rPh sb="0" eb="2">
      <t>チョクゼン</t>
    </rPh>
    <rPh sb="2" eb="5">
      <t>ネンドブン</t>
    </rPh>
    <rPh sb="5" eb="7">
      <t>ケッサン</t>
    </rPh>
    <phoneticPr fontId="5"/>
  </si>
  <si>
    <t>千円</t>
    <rPh sb="0" eb="2">
      <t>センエン</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</si>
  <si>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</si>
  <si>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</si>
  <si>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</si>
  <si>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</si>
  <si>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</si>
  <si>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登録</t>
    <rPh sb="0" eb="2">
      <t>トウロク</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</si>
  <si>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</si>
  <si>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</si>
  <si>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</si>
  <si>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</si>
  <si>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その他の具体的な内容</t>
    <rPh sb="2" eb="3">
      <t>タ</t>
    </rPh>
    <rPh sb="4" eb="7">
      <t>グタイテキ</t>
    </rPh>
    <rPh sb="8" eb="10">
      <t>ナイヨウ</t>
    </rPh>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</si>
  <si>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</si>
  <si>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例)2024/4/1、R6/4/1</t>
    <phoneticPr fontId="4"/>
  </si>
  <si>
    <t>例)2024/4/1</t>
    <phoneticPr fontId="4"/>
  </si>
  <si>
    <t>申請区分</t>
    <rPh sb="0" eb="2">
      <t>シンセイ</t>
    </rPh>
    <rPh sb="2" eb="4">
      <t>クブン</t>
    </rPh>
    <phoneticPr fontId="5"/>
  </si>
  <si>
    <t>「更新」または「新規」をリストから選択してください。過去に登録されていても現在登録がなければ「新規」となります。登録の有無が不明な場合は、泉南市ウェブサイトを参照してください。</t>
    <rPh sb="1" eb="3">
      <t>コウシン</t>
    </rPh>
    <rPh sb="8" eb="10">
      <t>シンキ</t>
    </rPh>
    <rPh sb="17" eb="19">
      <t>センタク</t>
    </rPh>
    <phoneticPr fontId="4"/>
  </si>
  <si>
    <t>資本金</t>
    <rPh sb="0" eb="3">
      <t>シホンキン</t>
    </rPh>
    <phoneticPr fontId="5"/>
  </si>
  <si>
    <t>流動資産計(a)</t>
    <rPh sb="0" eb="2">
      <t>リュウドウ</t>
    </rPh>
    <rPh sb="2" eb="4">
      <t>シサン</t>
    </rPh>
    <rPh sb="4" eb="5">
      <t>ケイ</t>
    </rPh>
    <phoneticPr fontId="4"/>
  </si>
  <si>
    <t>流動負債計(b)</t>
    <rPh sb="0" eb="2">
      <t>リュウドウ</t>
    </rPh>
    <rPh sb="2" eb="4">
      <t>フサイ</t>
    </rPh>
    <rPh sb="4" eb="5">
      <t>ケイ</t>
    </rPh>
    <phoneticPr fontId="4"/>
  </si>
  <si>
    <t>経営諸数値</t>
    <rPh sb="0" eb="2">
      <t>ケイエイ</t>
    </rPh>
    <rPh sb="2" eb="3">
      <t>ショ</t>
    </rPh>
    <rPh sb="3" eb="5">
      <t>スウチ</t>
    </rPh>
    <phoneticPr fontId="4"/>
  </si>
  <si>
    <t>常勤従業員数</t>
    <rPh sb="0" eb="2">
      <t>ジョウキン</t>
    </rPh>
    <rPh sb="2" eb="5">
      <t>ジュウギョウイン</t>
    </rPh>
    <rPh sb="5" eb="6">
      <t>スウ</t>
    </rPh>
    <phoneticPr fontId="5"/>
  </si>
  <si>
    <t>③.②のうち委任先に従事する有資格技術者</t>
    <rPh sb="6" eb="8">
      <t>イニン</t>
    </rPh>
    <rPh sb="8" eb="9">
      <t>サキ</t>
    </rPh>
    <rPh sb="10" eb="12">
      <t>ジュウジ</t>
    </rPh>
    <rPh sb="14" eb="15">
      <t>ユウ</t>
    </rPh>
    <rPh sb="15" eb="17">
      <t>シカク</t>
    </rPh>
    <rPh sb="17" eb="20">
      <t>ギジュツシャ</t>
    </rPh>
    <phoneticPr fontId="5"/>
  </si>
  <si>
    <t>①.常勤従業員(代表役員含む)</t>
    <rPh sb="2" eb="4">
      <t>ジョウキン</t>
    </rPh>
    <rPh sb="4" eb="7">
      <t>ジュウギョウイン</t>
    </rPh>
    <rPh sb="8" eb="10">
      <t>ダイヒョウ</t>
    </rPh>
    <rPh sb="10" eb="12">
      <t>ヤクイン</t>
    </rPh>
    <rPh sb="12" eb="13">
      <t>フク</t>
    </rPh>
    <phoneticPr fontId="4"/>
  </si>
  <si>
    <t>②.①のうち有資格技術者</t>
    <rPh sb="6" eb="7">
      <t>ユウ</t>
    </rPh>
    <rPh sb="7" eb="9">
      <t>シカク</t>
    </rPh>
    <rPh sb="9" eb="12">
      <t>ギジュツシャ</t>
    </rPh>
    <phoneticPr fontId="4"/>
  </si>
  <si>
    <t>F.有資格者数</t>
    <rPh sb="2" eb="6">
      <t>ユウシカクシャ</t>
    </rPh>
    <rPh sb="6" eb="7">
      <t>スウ</t>
    </rPh>
    <phoneticPr fontId="4"/>
  </si>
  <si>
    <t>１級建築士</t>
  </si>
  <si>
    <t>構造設計１級建築士</t>
  </si>
  <si>
    <t>２級建築士</t>
  </si>
  <si>
    <t>１級建築施工管理技師</t>
  </si>
  <si>
    <t>２級建築施工管理技師</t>
  </si>
  <si>
    <t>ＪＳＣＡ建築構造士</t>
  </si>
  <si>
    <t>技術士</t>
  </si>
  <si>
    <t>１級土木施工管理技師</t>
  </si>
  <si>
    <t>２級土木施工管理技師</t>
  </si>
  <si>
    <t>１級造園施工管理技師</t>
  </si>
  <si>
    <t>２級造園施工管理技師</t>
  </si>
  <si>
    <t>ＲＣＣＭ</t>
  </si>
  <si>
    <t>設備設計１級建築士</t>
  </si>
  <si>
    <t>第１種電気主任技術者</t>
  </si>
  <si>
    <t>第２種電気主任技術者</t>
  </si>
  <si>
    <t>第３種電気主任技術者</t>
  </si>
  <si>
    <t>電気工事士</t>
  </si>
  <si>
    <t>消防設備士（甲種）</t>
  </si>
  <si>
    <t>消防設備士（乙種）</t>
  </si>
  <si>
    <t>補償業務管理士</t>
  </si>
  <si>
    <t>地質調査技士</t>
  </si>
  <si>
    <t>資格名称</t>
    <rPh sb="0" eb="2">
      <t>シカク</t>
    </rPh>
    <rPh sb="2" eb="4">
      <t>メイショウ</t>
    </rPh>
    <phoneticPr fontId="4"/>
  </si>
  <si>
    <t>実人数を入力してください。</t>
    <rPh sb="4" eb="6">
      <t>ニュウリョク</t>
    </rPh>
    <phoneticPr fontId="4"/>
  </si>
  <si>
    <t>　※B.契約する営業所情報-(1)入札・契約権限の委任が「する」の場合のみ入力してください。</t>
    <phoneticPr fontId="4"/>
  </si>
  <si>
    <t>G.業種情報</t>
    <phoneticPr fontId="4"/>
  </si>
  <si>
    <t>測量実績調書等</t>
    <rPh sb="2" eb="4">
      <t>ジッセキ</t>
    </rPh>
    <rPh sb="4" eb="5">
      <t>シラ</t>
    </rPh>
    <rPh sb="5" eb="6">
      <t>カ</t>
    </rPh>
    <rPh sb="6" eb="7">
      <t>トウ</t>
    </rPh>
    <phoneticPr fontId="4"/>
  </si>
  <si>
    <t>全体</t>
    <rPh sb="0" eb="2">
      <t>ゼンタイ</t>
    </rPh>
    <phoneticPr fontId="5"/>
  </si>
  <si>
    <t>委任先</t>
    <rPh sb="0" eb="2">
      <t>イニン</t>
    </rPh>
    <rPh sb="2" eb="3">
      <t>サキ</t>
    </rPh>
    <phoneticPr fontId="4"/>
  </si>
  <si>
    <t>例)カブシキガイシャスズキグミ　カンサイエイギョウショ
正式名称を全角カタカナで入力してください。支店・営業所名は、１文字空けて入力してください。</t>
    <phoneticPr fontId="4"/>
  </si>
  <si>
    <t>例)株式会社鈴木組　関西営業所
正式名称で入力してください。支店・営業所名は、１文字空けて入力してください。</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</si>
  <si>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委任先</t>
    <rPh sb="0" eb="2">
      <t>イニン</t>
    </rPh>
    <rPh sb="2" eb="3">
      <t>サキ</t>
    </rPh>
    <phoneticPr fontId="5"/>
  </si>
  <si>
    <t>常勤の有資格技術者の数を入力してください。これら以外の職員については、空欄に資格名称から入力してください。
B.契約する営業所情報-(1)入札・契約権限の委任が「する」の場合、委任先欄を入力してください。</t>
    <rPh sb="0" eb="2">
      <t>ジョウキン</t>
    </rPh>
    <rPh sb="3" eb="4">
      <t>ユウ</t>
    </rPh>
    <rPh sb="4" eb="6">
      <t>シカク</t>
    </rPh>
    <rPh sb="6" eb="9">
      <t>ギジュツシャ</t>
    </rPh>
    <rPh sb="12" eb="14">
      <t>ニュウリョク</t>
    </rPh>
    <rPh sb="24" eb="26">
      <t>イガイ</t>
    </rPh>
    <rPh sb="35" eb="37">
      <t>クウラン</t>
    </rPh>
    <rPh sb="38" eb="40">
      <t>シカク</t>
    </rPh>
    <rPh sb="44" eb="46">
      <t>ニュウリョク</t>
    </rPh>
    <rPh sb="88" eb="90">
      <t>イニン</t>
    </rPh>
    <rPh sb="90" eb="91">
      <t>サキ</t>
    </rPh>
    <rPh sb="91" eb="92">
      <t>ラン</t>
    </rPh>
    <phoneticPr fontId="4"/>
  </si>
  <si>
    <t>業務区分</t>
    <rPh sb="0" eb="2">
      <t>ギョウム</t>
    </rPh>
    <rPh sb="2" eb="4">
      <t>クブン</t>
    </rPh>
    <phoneticPr fontId="4"/>
  </si>
  <si>
    <t>測量</t>
  </si>
  <si>
    <t>地図の作成</t>
  </si>
  <si>
    <t>建築設計</t>
  </si>
  <si>
    <t>構造設計</t>
  </si>
  <si>
    <t>設備設計</t>
  </si>
  <si>
    <t>測量業務</t>
    <phoneticPr fontId="4"/>
  </si>
  <si>
    <t>計</t>
    <phoneticPr fontId="4"/>
  </si>
  <si>
    <t>建築コンサル</t>
    <phoneticPr fontId="4"/>
  </si>
  <si>
    <t>施工監理</t>
    <phoneticPr fontId="4"/>
  </si>
  <si>
    <t>河川、砂防及び海岸</t>
  </si>
  <si>
    <t>上水道及び工業用水道</t>
  </si>
  <si>
    <t>鋼構造及びコンクリート</t>
  </si>
  <si>
    <t>施工計画、施工設備及び積算</t>
  </si>
  <si>
    <t>建設機械</t>
  </si>
  <si>
    <t>電気・電子</t>
  </si>
  <si>
    <r>
      <t>建築全般</t>
    </r>
    <r>
      <rPr>
        <sz val="11"/>
        <color rgb="FFFF0000"/>
        <rFont val="ＭＳ ゴシック"/>
        <family val="3"/>
        <charset val="128"/>
      </rPr>
      <t>*2</t>
    </r>
    <phoneticPr fontId="4"/>
  </si>
  <si>
    <t>直前１年度分の実績
(千円)</t>
    <rPh sb="11" eb="13">
      <t>センエン</t>
    </rPh>
    <phoneticPr fontId="4"/>
  </si>
  <si>
    <t>補償コンサル</t>
    <phoneticPr fontId="4"/>
  </si>
  <si>
    <t>土地調査</t>
    <phoneticPr fontId="4"/>
  </si>
  <si>
    <t>土地評価</t>
    <phoneticPr fontId="4"/>
  </si>
  <si>
    <t>物件</t>
    <phoneticPr fontId="4"/>
  </si>
  <si>
    <t>機械工作物</t>
    <phoneticPr fontId="4"/>
  </si>
  <si>
    <t>営業補償・特殊補償</t>
    <phoneticPr fontId="4"/>
  </si>
  <si>
    <t>事業損失</t>
    <phoneticPr fontId="4"/>
  </si>
  <si>
    <t>補償関連</t>
    <phoneticPr fontId="4"/>
  </si>
  <si>
    <t>－</t>
    <phoneticPr fontId="4"/>
  </si>
  <si>
    <t>地質調査業務</t>
    <phoneticPr fontId="4"/>
  </si>
  <si>
    <t>地質コンサル</t>
    <phoneticPr fontId="4"/>
  </si>
  <si>
    <t>測量・コンサルタント業務の合計</t>
    <phoneticPr fontId="4"/>
  </si>
  <si>
    <t>廃棄物</t>
    <rPh sb="0" eb="3">
      <t>ハイキブツ</t>
    </rPh>
    <phoneticPr fontId="4"/>
  </si>
  <si>
    <t>登録を受けている事業</t>
    <rPh sb="0" eb="2">
      <t>トウロク</t>
    </rPh>
    <rPh sb="3" eb="4">
      <t>ウ</t>
    </rPh>
    <rPh sb="8" eb="10">
      <t>ジギョウ</t>
    </rPh>
    <phoneticPr fontId="4"/>
  </si>
  <si>
    <t>登録事業名</t>
    <phoneticPr fontId="4"/>
  </si>
  <si>
    <t>登録番号
例)00-00000</t>
    <rPh sb="5" eb="6">
      <t>レイ</t>
    </rPh>
    <phoneticPr fontId="4"/>
  </si>
  <si>
    <t>測量業者</t>
  </si>
  <si>
    <t>建築士事務所</t>
  </si>
  <si>
    <t>建設コンサルタント</t>
  </si>
  <si>
    <t>地質調査業者</t>
  </si>
  <si>
    <t>不動産鑑定業者</t>
  </si>
  <si>
    <t>補償コンサルタント</t>
  </si>
  <si>
    <t>登録番号を入力してください。これら以外の登録は、空欄に登録事業名から入力してください。</t>
    <rPh sb="0" eb="2">
      <t>トウロク</t>
    </rPh>
    <rPh sb="2" eb="4">
      <t>バンゴウ</t>
    </rPh>
    <rPh sb="5" eb="7">
      <t>ニュウリョク</t>
    </rPh>
    <rPh sb="17" eb="19">
      <t>イガイ</t>
    </rPh>
    <rPh sb="20" eb="22">
      <t>トウロク</t>
    </rPh>
    <rPh sb="24" eb="26">
      <t>クウラン</t>
    </rPh>
    <rPh sb="27" eb="29">
      <t>トウロク</t>
    </rPh>
    <rPh sb="29" eb="31">
      <t>ジギョウ</t>
    </rPh>
    <rPh sb="31" eb="32">
      <t>メイ</t>
    </rPh>
    <rPh sb="34" eb="36">
      <t>ニュウリョク</t>
    </rPh>
    <phoneticPr fontId="4"/>
  </si>
  <si>
    <t>直近の決算基準日における法人又は個人全体の値を入力してください。</t>
    <rPh sb="23" eb="25">
      <t>ニュウリョク</t>
    </rPh>
    <phoneticPr fontId="4"/>
  </si>
  <si>
    <t>27_泉南市</t>
  </si>
  <si>
    <t>泉南市で行われる測量・コンサルタントに係る入札に参加する資格の審査を申請します。</t>
    <rPh sb="0" eb="2">
      <t>センナン</t>
    </rPh>
    <rPh sb="8" eb="10">
      <t>ソクリョウ</t>
    </rPh>
    <phoneticPr fontId="4"/>
  </si>
  <si>
    <t>泉南市入札等参加資格審査申請書【測量・コンサルタント】</t>
    <rPh sb="0" eb="3">
      <t>センナンシ</t>
    </rPh>
    <rPh sb="3" eb="5">
      <t>ニュウサツ</t>
    </rPh>
    <rPh sb="5" eb="6">
      <t>トウ</t>
    </rPh>
    <rPh sb="6" eb="8">
      <t>サンカ</t>
    </rPh>
    <rPh sb="8" eb="10">
      <t>シカク</t>
    </rPh>
    <rPh sb="10" eb="12">
      <t>シンサ</t>
    </rPh>
    <rPh sb="12" eb="14">
      <t>シンセイ</t>
    </rPh>
    <rPh sb="14" eb="15">
      <t>ショ</t>
    </rPh>
    <rPh sb="16" eb="18">
      <t>ソクリョウ</t>
    </rPh>
    <phoneticPr fontId="4"/>
  </si>
  <si>
    <t>電話番号(2)</t>
    <rPh sb="0" eb="4">
      <t>デンワバンゴウ</t>
    </rPh>
    <phoneticPr fontId="5"/>
  </si>
  <si>
    <t>例)0000-00-0000　半角の数字とハイフンで入力してください。
ＦＡＸがない場合は「0000-00-0000」と入力してください。</t>
    <phoneticPr fontId="4"/>
  </si>
  <si>
    <t>行政書士が代理申請しない場合で、自治体からの種々の連絡に対応できる方の情報を入力してください。
行政書士が代理申請する場合は、「D.申請代理人情報」に入力してください。</t>
    <rPh sb="16" eb="19">
      <t>ジチタイ</t>
    </rPh>
    <rPh sb="22" eb="24">
      <t>シュシュ</t>
    </rPh>
    <rPh sb="25" eb="27">
      <t>レンラク</t>
    </rPh>
    <rPh sb="28" eb="30">
      <t>タイオウ</t>
    </rPh>
    <rPh sb="53" eb="55">
      <t>ダイリ</t>
    </rPh>
    <rPh sb="55" eb="57">
      <t>シンセイ</t>
    </rPh>
    <rPh sb="59" eb="61">
      <t>バアイ</t>
    </rPh>
    <phoneticPr fontId="4"/>
  </si>
  <si>
    <t>(8)電話番号に繋がらなかった場合の他の連絡先（携帯電話等）があれば入力してください。</t>
    <rPh sb="3" eb="5">
      <t>デンワ</t>
    </rPh>
    <phoneticPr fontId="4"/>
  </si>
  <si>
    <t>(9)電話番号に繋がらなかった場合の他の連絡先（携帯電話等）があれば入力してください。</t>
    <rPh sb="3" eb="5">
      <t>デンワ</t>
    </rPh>
    <phoneticPr fontId="4"/>
  </si>
  <si>
    <t>@を含む半角文字で入力してください。
メールアドレスがない場合は「@」のみを入力してください。</t>
    <phoneticPr fontId="4"/>
  </si>
  <si>
    <r>
      <t xml:space="preserve">土
木
コ
ン
サ
ル
</t>
    </r>
    <r>
      <rPr>
        <sz val="11"/>
        <color rgb="FFFF0000"/>
        <rFont val="ＭＳ ゴシック"/>
        <family val="3"/>
        <charset val="128"/>
      </rPr>
      <t>*1</t>
    </r>
    <phoneticPr fontId="4"/>
  </si>
  <si>
    <r>
      <t>その他</t>
    </r>
    <r>
      <rPr>
        <sz val="11"/>
        <color rgb="FFFF0000"/>
        <rFont val="ＭＳ ゴシック"/>
        <family val="3"/>
        <charset val="128"/>
      </rPr>
      <t>*3</t>
    </r>
    <rPh sb="2" eb="3">
      <t>タ</t>
    </rPh>
    <phoneticPr fontId="4"/>
  </si>
  <si>
    <r>
      <rPr>
        <sz val="10"/>
        <color rgb="FFFF0000"/>
        <rFont val="ＭＳ ゴシック"/>
        <family val="3"/>
        <charset val="128"/>
      </rPr>
      <t xml:space="preserve">直前１年度分の実績欄に直前決算の実績を入力してください。
</t>
    </r>
    <r>
      <rPr>
        <sz val="10"/>
        <color theme="1" tint="4.9989318521683403E-2"/>
        <rFont val="ＭＳ ゴシック"/>
        <family val="3"/>
        <charset val="128"/>
      </rPr>
      <t>*1 建設コンサルタントの登録を受けている部門について、登録欄にリストから○を選択してください。
*2 6建築設計～10その他に分ける事が困難な業務を入力してください。
*3 その他の直前１年度分の実績を入力した場合、その他の具体的な内容欄を入力してください。</t>
    </r>
    <rPh sb="0" eb="2">
      <t>チョクゼン</t>
    </rPh>
    <rPh sb="3" eb="5">
      <t>ネンド</t>
    </rPh>
    <rPh sb="5" eb="6">
      <t>ブン</t>
    </rPh>
    <rPh sb="7" eb="9">
      <t>ジッセキ</t>
    </rPh>
    <rPh sb="9" eb="10">
      <t>ラン</t>
    </rPh>
    <rPh sb="19" eb="21">
      <t>ニュウリョク</t>
    </rPh>
    <rPh sb="68" eb="70">
      <t>センタク</t>
    </rPh>
    <rPh sb="119" eb="120">
      <t>タ</t>
    </rPh>
    <rPh sb="131" eb="133">
      <t>ニュウリョク</t>
    </rPh>
    <rPh sb="135" eb="137">
      <t>バアイ</t>
    </rPh>
    <rPh sb="148" eb="149">
      <t>ラン</t>
    </rPh>
    <rPh sb="150" eb="152">
      <t>ニュウリョク</t>
    </rPh>
    <phoneticPr fontId="4"/>
  </si>
  <si>
    <t>Ver.7.0.1</t>
    <phoneticPr fontId="4"/>
  </si>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</sst>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000"/>
  </numFmts>
  <fonts count="24"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7">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hair">
        <color auto="1"/>
      </left>
      <right style="hair">
        <color auto="1"/>
      </right>
      <top/>
      <bottom style="hair">
        <color auto="1"/>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hair">
        <color auto="1"/>
      </left>
      <right style="hair">
        <color auto="1"/>
      </right>
      <top style="thin">
        <color auto="1"/>
      </top>
      <bottom style="hair">
        <color auto="1"/>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auto="1"/>
      </right>
      <top style="double">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hair">
        <color indexed="64"/>
      </right>
      <top style="thin">
        <color indexed="64"/>
      </top>
      <bottom/>
      <diagonal/>
    </border>
    <border>
      <left style="hair">
        <color indexed="64"/>
      </left>
      <right/>
      <top style="hair">
        <color indexed="64"/>
      </top>
      <bottom/>
      <diagonal/>
    </border>
    <border>
      <left style="hair">
        <color indexed="64"/>
      </left>
      <right/>
      <top/>
      <bottom/>
      <diagonal/>
    </border>
    <border>
      <left style="hair">
        <color auto="1"/>
      </left>
      <right style="hair">
        <color auto="1"/>
      </right>
      <top style="hair">
        <color auto="1"/>
      </top>
      <bottom/>
      <diagonal/>
    </border>
    <border>
      <left style="hair">
        <color auto="1"/>
      </left>
      <right style="hair">
        <color auto="1"/>
      </right>
      <top style="hair">
        <color auto="1"/>
      </top>
      <bottom style="double">
        <color indexed="64"/>
      </bottom>
      <diagonal/>
    </border>
    <border>
      <left style="thin">
        <color indexed="64"/>
      </left>
      <right/>
      <top/>
      <bottom style="double">
        <color indexed="64"/>
      </bottom>
      <diagonal/>
    </border>
    <border>
      <left style="thin">
        <color indexed="64"/>
      </left>
      <right style="hair">
        <color indexed="64"/>
      </right>
      <top style="double">
        <color indexed="64"/>
      </top>
      <bottom style="thin">
        <color indexed="64"/>
      </bottom>
      <diagonal/>
    </border>
    <border>
      <left/>
      <right style="hair">
        <color indexed="64"/>
      </right>
      <top style="hair">
        <color indexed="64"/>
      </top>
      <bottom style="double">
        <color indexed="64"/>
      </bottom>
      <diagonal/>
    </border>
    <border>
      <left style="hair">
        <color indexed="64"/>
      </left>
      <right/>
      <top style="double">
        <color indexed="64"/>
      </top>
      <bottom style="thin">
        <color indexed="64"/>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331">
    <xf numFmtId="0" fontId="0" fillId="0" borderId="0" xfId="0">
      <alignment vertical="center"/>
    </xf>
    <xf numFmtId="49" fontId="22" fillId="2" borderId="0" xfId="0" applyNumberFormat="1" applyFont="1" applyFill="1" applyAlignment="1" applyProtection="1">
      <alignment horizontal="left" vertical="center"/>
      <protection locked="0"/>
    </xf>
    <xf numFmtId="38" fontId="22" fillId="2" borderId="6" xfId="6" applyNumberFormat="1" applyFont="1" applyFill="1" applyBorder="1" applyAlignment="1" applyProtection="1">
      <alignment horizontal="right" vertical="center"/>
      <protection locked="0"/>
    </xf>
    <xf numFmtId="38" fontId="22" fillId="2" borderId="11" xfId="6" applyNumberFormat="1" applyFont="1" applyFill="1" applyBorder="1" applyAlignment="1" applyProtection="1">
      <alignment horizontal="right" vertical="center"/>
      <protection locked="0"/>
    </xf>
    <xf numFmtId="38" fontId="22" fillId="2" borderId="44" xfId="6" applyNumberFormat="1" applyFont="1" applyFill="1" applyBorder="1" applyAlignment="1" applyProtection="1">
      <alignment horizontal="right" vertical="center"/>
      <protection locked="0"/>
    </xf>
    <xf numFmtId="38" fontId="22" fillId="2" borderId="41" xfId="6" applyNumberFormat="1" applyFont="1" applyFill="1" applyBorder="1" applyAlignment="1" applyProtection="1">
      <alignment horizontal="right" vertical="center"/>
      <protection locked="0"/>
    </xf>
    <xf numFmtId="38" fontId="22" fillId="2" borderId="5" xfId="6" applyNumberFormat="1" applyFont="1" applyFill="1" applyBorder="1" applyAlignment="1" applyProtection="1">
      <alignment horizontal="right" vertical="center"/>
      <protection locked="0"/>
    </xf>
    <xf numFmtId="38" fontId="22" fillId="2" borderId="10" xfId="6" applyNumberFormat="1" applyFont="1" applyFill="1" applyBorder="1" applyAlignment="1" applyProtection="1">
      <alignment horizontal="right" vertical="center"/>
      <protection locked="0"/>
    </xf>
    <xf numFmtId="38" fontId="22" fillId="2" borderId="14" xfId="6" applyNumberFormat="1" applyFont="1" applyFill="1" applyBorder="1" applyAlignment="1" applyProtection="1">
      <alignment horizontal="right" vertical="center"/>
      <protection locked="0"/>
    </xf>
    <xf numFmtId="49" fontId="22" fillId="2" borderId="35" xfId="0" applyNumberFormat="1" applyFont="1" applyFill="1" applyBorder="1" applyAlignment="1" applyProtection="1">
      <alignment horizontal="center" vertical="center"/>
      <protection locked="0"/>
    </xf>
    <xf numFmtId="49" fontId="22" fillId="2" borderId="32" xfId="0" applyNumberFormat="1" applyFont="1" applyFill="1" applyBorder="1" applyAlignment="1" applyProtection="1">
      <alignment horizontal="center" vertical="center"/>
      <protection locked="0"/>
    </xf>
    <xf numFmtId="49" fontId="22" fillId="2" borderId="34" xfId="0" applyNumberFormat="1" applyFont="1" applyFill="1" applyBorder="1" applyAlignment="1" applyProtection="1">
      <alignment horizontal="center" vertical="center"/>
      <protection locked="0"/>
    </xf>
    <xf numFmtId="49" fontId="22" fillId="2" borderId="16" xfId="0" applyNumberFormat="1" applyFont="1" applyFill="1" applyBorder="1" applyAlignment="1" applyProtection="1">
      <alignment horizontal="left" vertical="center"/>
      <protection locked="0"/>
    </xf>
    <xf numFmtId="0" fontId="22" fillId="2" borderId="9" xfId="0" applyFont="1" applyFill="1" applyBorder="1" applyAlignment="1" applyProtection="1">
      <alignment horizontal="left" vertical="center"/>
      <protection locked="0"/>
    </xf>
    <xf numFmtId="0" fontId="22" fillId="2" borderId="10" xfId="0" applyFont="1" applyFill="1" applyBorder="1" applyAlignment="1" applyProtection="1">
      <alignment horizontal="left" vertical="center"/>
      <protection locked="0"/>
    </xf>
    <xf numFmtId="49" fontId="22" fillId="2" borderId="8" xfId="0" applyNumberFormat="1" applyFont="1" applyFill="1" applyBorder="1" applyAlignment="1" applyProtection="1">
      <alignment horizontal="left" vertical="center"/>
      <protection locked="0"/>
    </xf>
    <xf numFmtId="49" fontId="22" fillId="2" borderId="9" xfId="0" applyNumberFormat="1" applyFont="1" applyFill="1" applyBorder="1" applyAlignment="1" applyProtection="1">
      <alignment horizontal="left" vertical="center"/>
      <protection locked="0"/>
    </xf>
    <xf numFmtId="49" fontId="22" fillId="2" borderId="11" xfId="0" applyNumberFormat="1" applyFont="1" applyFill="1" applyBorder="1" applyAlignment="1" applyProtection="1">
      <alignment horizontal="left" vertical="center"/>
      <protection locked="0"/>
    </xf>
    <xf numFmtId="38" fontId="22" fillId="2" borderId="0" xfId="0" applyNumberFormat="1" applyFont="1" applyFill="1" applyAlignment="1" applyProtection="1">
      <alignment horizontal="right" vertical="center"/>
      <protection locked="0"/>
    </xf>
    <xf numFmtId="49" fontId="22" fillId="2" borderId="16" xfId="6" applyNumberFormat="1" applyFont="1" applyFill="1" applyBorder="1" applyAlignment="1" applyProtection="1">
      <alignment horizontal="left" vertical="center"/>
      <protection locked="0"/>
    </xf>
    <xf numFmtId="0" fontId="22" fillId="2" borderId="9" xfId="6" applyFont="1" applyFill="1" applyBorder="1" applyAlignment="1" applyProtection="1">
      <alignment horizontal="left" vertical="center"/>
      <protection locked="0"/>
    </xf>
    <xf numFmtId="0" fontId="22" fillId="2" borderId="11" xfId="6" applyFont="1" applyFill="1" applyBorder="1" applyAlignment="1" applyProtection="1">
      <alignment horizontal="left" vertical="center"/>
      <protection locked="0"/>
    </xf>
    <xf numFmtId="38" fontId="22" fillId="2" borderId="16" xfId="6" applyNumberFormat="1" applyFont="1" applyFill="1" applyBorder="1" applyAlignment="1" applyProtection="1">
      <alignment horizontal="right" vertical="center"/>
      <protection locked="0"/>
    </xf>
    <xf numFmtId="182" fontId="22" fillId="2" borderId="9" xfId="6" applyNumberFormat="1" applyFont="1" applyFill="1" applyBorder="1" applyAlignment="1" applyProtection="1">
      <alignment horizontal="right" vertical="center"/>
      <protection locked="0"/>
    </xf>
    <xf numFmtId="182" fontId="22" fillId="2" borderId="10" xfId="6" applyNumberFormat="1" applyFont="1" applyFill="1" applyBorder="1" applyAlignment="1" applyProtection="1">
      <alignment horizontal="right" vertical="center"/>
      <protection locked="0"/>
    </xf>
    <xf numFmtId="38" fontId="22" fillId="2" borderId="42" xfId="1" applyNumberFormat="1" applyFont="1" applyFill="1" applyBorder="1" applyAlignment="1" applyProtection="1">
      <alignment horizontal="right" vertical="center"/>
      <protection locked="0"/>
    </xf>
    <xf numFmtId="182" fontId="22" fillId="2" borderId="13" xfId="1" applyNumberFormat="1" applyFont="1" applyFill="1" applyBorder="1" applyAlignment="1" applyProtection="1">
      <alignment horizontal="right" vertical="center"/>
      <protection locked="0"/>
    </xf>
    <xf numFmtId="182" fontId="22" fillId="2" borderId="41" xfId="1" applyNumberFormat="1" applyFont="1" applyFill="1" applyBorder="1" applyAlignment="1" applyProtection="1">
      <alignment horizontal="right" vertical="center"/>
      <protection locked="0"/>
    </xf>
    <xf numFmtId="38" fontId="22" fillId="2" borderId="15" xfId="1" applyNumberFormat="1" applyFont="1" applyFill="1" applyBorder="1" applyAlignment="1" applyProtection="1">
      <alignment horizontal="right" vertical="center"/>
      <protection locked="0"/>
    </xf>
    <xf numFmtId="178" fontId="22" fillId="2" borderId="4" xfId="1" applyNumberFormat="1" applyFont="1" applyFill="1" applyBorder="1" applyAlignment="1" applyProtection="1">
      <alignment horizontal="right" vertical="center"/>
      <protection locked="0"/>
    </xf>
    <xf numFmtId="178" fontId="22" fillId="2" borderId="6" xfId="1" applyNumberFormat="1" applyFont="1" applyFill="1" applyBorder="1" applyAlignment="1" applyProtection="1">
      <alignment horizontal="right" vertical="center"/>
      <protection locked="0"/>
    </xf>
    <xf numFmtId="38" fontId="22" fillId="2" borderId="16" xfId="1" applyNumberFormat="1" applyFont="1" applyFill="1" applyBorder="1" applyAlignment="1" applyProtection="1">
      <alignment horizontal="right" vertical="center"/>
      <protection locked="0"/>
    </xf>
    <xf numFmtId="182" fontId="22" fillId="2" borderId="9" xfId="1" applyNumberFormat="1" applyFont="1" applyFill="1" applyBorder="1" applyAlignment="1" applyProtection="1">
      <alignment horizontal="right" vertical="center"/>
      <protection locked="0"/>
    </xf>
    <xf numFmtId="182" fontId="22" fillId="2" borderId="11" xfId="1" applyNumberFormat="1" applyFont="1" applyFill="1" applyBorder="1" applyAlignment="1" applyProtection="1">
      <alignment horizontal="right" vertical="center"/>
      <protection locked="0"/>
    </xf>
    <xf numFmtId="182" fontId="22" fillId="2" borderId="4" xfId="1" applyNumberFormat="1" applyFont="1" applyFill="1" applyBorder="1" applyAlignment="1" applyProtection="1">
      <alignment horizontal="right" vertical="center"/>
      <protection locked="0"/>
    </xf>
    <xf numFmtId="182" fontId="22" fillId="2" borderId="6" xfId="1" applyNumberFormat="1" applyFont="1" applyFill="1" applyBorder="1" applyAlignment="1" applyProtection="1">
      <alignment horizontal="right" vertical="center"/>
      <protection locked="0"/>
    </xf>
    <xf numFmtId="38" fontId="22" fillId="2" borderId="45" xfId="1" applyNumberFormat="1" applyFont="1" applyFill="1" applyBorder="1" applyAlignment="1" applyProtection="1">
      <alignment horizontal="right" vertical="center"/>
      <protection locked="0"/>
    </xf>
    <xf numFmtId="178" fontId="22" fillId="2" borderId="46" xfId="1" applyNumberFormat="1" applyFont="1" applyFill="1" applyBorder="1" applyAlignment="1" applyProtection="1">
      <alignment horizontal="right" vertical="center"/>
      <protection locked="0"/>
    </xf>
    <xf numFmtId="178" fontId="22" fillId="2" borderId="47" xfId="1" applyNumberFormat="1" applyFont="1" applyFill="1" applyBorder="1" applyAlignment="1" applyProtection="1">
      <alignment horizontal="right" vertical="center"/>
      <protection locked="0"/>
    </xf>
    <xf numFmtId="49" fontId="22" fillId="2" borderId="0" xfId="0" applyNumberFormat="1" applyFont="1" applyFill="1" applyAlignment="1" applyProtection="1">
      <alignment horizontal="left" vertical="center" shrinkToFit="1"/>
      <protection locked="0"/>
    </xf>
    <xf numFmtId="0" fontId="22" fillId="2" borderId="0" xfId="0" applyFont="1" applyFill="1" applyAlignment="1" applyProtection="1">
      <alignment horizontal="left" vertical="center" shrinkToFit="1"/>
      <protection locked="0"/>
    </xf>
    <xf numFmtId="49" fontId="22" fillId="2" borderId="0" xfId="0" applyNumberFormat="1" applyFont="1" applyFill="1" applyAlignment="1" applyProtection="1">
      <alignment horizontal="left" vertical="center"/>
      <protection locked="0"/>
    </xf>
    <xf numFmtId="182" fontId="22" fillId="2" borderId="0" xfId="0" applyNumberFormat="1" applyFont="1" applyFill="1" applyAlignment="1" applyProtection="1">
      <alignment horizontal="left" vertical="center"/>
      <protection locked="0"/>
    </xf>
    <xf numFmtId="0" fontId="22" fillId="2" borderId="0" xfId="0" applyFont="1" applyFill="1" applyAlignment="1" applyProtection="1">
      <alignment horizontal="left" vertical="center"/>
      <protection locked="0"/>
    </xf>
    <xf numFmtId="184" fontId="22" fillId="2" borderId="0" xfId="0" applyNumberFormat="1" applyFont="1" applyFill="1" applyAlignment="1" applyProtection="1">
      <alignment horizontal="left" vertical="center"/>
      <protection locked="0"/>
    </xf>
    <xf numFmtId="181" fontId="22" fillId="2" borderId="0" xfId="0" applyNumberFormat="1" applyFont="1" applyFill="1" applyAlignment="1" applyProtection="1">
      <alignment horizontal="left" vertical="center"/>
      <protection locked="0"/>
    </xf>
    <xf numFmtId="177" fontId="22" fillId="2" borderId="0" xfId="0" applyNumberFormat="1" applyFont="1" applyFill="1" applyAlignment="1" applyProtection="1">
      <alignment horizontal="left" vertical="center"/>
      <protection locked="0"/>
    </xf>
    <xf numFmtId="38" fontId="22" fillId="2" borderId="0" xfId="1" applyNumberFormat="1" applyFont="1" applyFill="1" applyAlignment="1" applyProtection="1">
      <alignment horizontal="right" vertical="center"/>
      <protection locked="0"/>
    </xf>
    <xf numFmtId="178" fontId="22" fillId="2" borderId="0" xfId="1" applyNumberFormat="1" applyFont="1" applyFill="1" applyAlignment="1" applyProtection="1">
      <alignment horizontal="right" vertical="center"/>
      <protection locked="0"/>
    </xf>
    <xf numFmtId="49" fontId="22" fillId="2" borderId="42" xfId="6" applyNumberFormat="1" applyFont="1" applyFill="1" applyBorder="1" applyAlignment="1" applyProtection="1">
      <alignment horizontal="left" vertical="center"/>
      <protection locked="0"/>
    </xf>
    <xf numFmtId="0" fontId="22" fillId="2" borderId="13" xfId="6" applyFont="1" applyFill="1" applyBorder="1" applyAlignment="1" applyProtection="1">
      <alignment horizontal="left" vertical="center"/>
      <protection locked="0"/>
    </xf>
    <xf numFmtId="0" fontId="22" fillId="2" borderId="41" xfId="6" applyFont="1" applyFill="1" applyBorder="1" applyAlignment="1" applyProtection="1">
      <alignment horizontal="left" vertical="center"/>
      <protection locked="0"/>
    </xf>
    <xf numFmtId="178" fontId="22" fillId="2" borderId="0" xfId="0" applyNumberFormat="1" applyFont="1" applyFill="1" applyAlignment="1" applyProtection="1">
      <alignment horizontal="left" vertical="center"/>
      <protection locked="0"/>
    </xf>
    <xf numFmtId="49" fontId="22" fillId="2" borderId="3" xfId="0" applyNumberFormat="1" applyFont="1" applyFill="1" applyBorder="1" applyAlignment="1" applyProtection="1">
      <alignment horizontal="left" vertical="center"/>
      <protection locked="0"/>
    </xf>
    <xf numFmtId="49" fontId="22" fillId="2" borderId="4" xfId="0" applyNumberFormat="1" applyFont="1" applyFill="1" applyBorder="1" applyAlignment="1" applyProtection="1">
      <alignment horizontal="left" vertical="center"/>
      <protection locked="0"/>
    </xf>
    <xf numFmtId="49" fontId="22" fillId="2" borderId="6" xfId="0" applyNumberFormat="1" applyFont="1" applyFill="1" applyBorder="1" applyAlignment="1" applyProtection="1">
      <alignment horizontal="left" vertical="center"/>
      <protection locked="0"/>
    </xf>
    <xf numFmtId="49" fontId="22" fillId="2" borderId="42" xfId="0" applyNumberFormat="1" applyFont="1" applyFill="1" applyBorder="1" applyAlignment="1" applyProtection="1">
      <alignment horizontal="left" vertical="center"/>
      <protection locked="0"/>
    </xf>
    <xf numFmtId="0" fontId="22" fillId="2" borderId="13" xfId="0" applyFont="1" applyFill="1" applyBorder="1" applyAlignment="1" applyProtection="1">
      <alignment horizontal="left" vertical="center"/>
      <protection locked="0"/>
    </xf>
    <xf numFmtId="0" fontId="22" fillId="2" borderId="14" xfId="0" applyFont="1" applyFill="1" applyBorder="1" applyAlignment="1" applyProtection="1">
      <alignment horizontal="left" vertical="center"/>
      <protection locked="0"/>
    </xf>
    <xf numFmtId="49" fontId="22" fillId="2" borderId="12" xfId="0" applyNumberFormat="1" applyFont="1" applyFill="1" applyBorder="1" applyAlignment="1" applyProtection="1">
      <alignment horizontal="left" vertical="center"/>
      <protection locked="0"/>
    </xf>
    <xf numFmtId="49" fontId="22" fillId="2" borderId="13" xfId="0" applyNumberFormat="1" applyFont="1" applyFill="1" applyBorder="1" applyAlignment="1" applyProtection="1">
      <alignment horizontal="left" vertical="center"/>
      <protection locked="0"/>
    </xf>
    <xf numFmtId="49" fontId="22" fillId="2" borderId="41" xfId="0" applyNumberFormat="1" applyFont="1" applyFill="1" applyBorder="1" applyAlignment="1" applyProtection="1">
      <alignment horizontal="left" vertical="center"/>
      <protection locked="0"/>
    </xf>
    <xf numFmtId="38" fontId="22" fillId="2" borderId="15" xfId="6" applyNumberFormat="1" applyFont="1" applyFill="1" applyBorder="1" applyAlignment="1" applyProtection="1">
      <alignment horizontal="right" vertical="center"/>
      <protection locked="0"/>
    </xf>
    <xf numFmtId="182" fontId="22" fillId="2" borderId="4" xfId="6" applyNumberFormat="1" applyFont="1" applyFill="1" applyBorder="1" applyAlignment="1" applyProtection="1">
      <alignment horizontal="right" vertical="center"/>
      <protection locked="0"/>
    </xf>
    <xf numFmtId="182" fontId="22" fillId="2" borderId="5" xfId="6" applyNumberFormat="1" applyFont="1" applyFill="1" applyBorder="1" applyAlignment="1" applyProtection="1">
      <alignment horizontal="right" vertical="center"/>
      <protection locked="0"/>
    </xf>
    <xf numFmtId="49" fontId="22" fillId="2" borderId="15" xfId="6" applyNumberFormat="1" applyFont="1" applyFill="1" applyBorder="1" applyAlignment="1" applyProtection="1">
      <alignment horizontal="left" vertical="center"/>
      <protection locked="0"/>
    </xf>
    <xf numFmtId="0" fontId="22" fillId="2" borderId="4" xfId="6" applyFont="1" applyFill="1" applyBorder="1" applyAlignment="1" applyProtection="1">
      <alignment horizontal="left" vertical="center"/>
      <protection locked="0"/>
    </xf>
    <xf numFmtId="0" fontId="22" fillId="2" borderId="6" xfId="6" applyFont="1" applyFill="1" applyBorder="1" applyAlignment="1" applyProtection="1">
      <alignment horizontal="left" vertical="center"/>
      <protection locked="0"/>
    </xf>
    <xf numFmtId="38" fontId="22" fillId="2" borderId="42" xfId="6" applyNumberFormat="1" applyFont="1" applyFill="1" applyBorder="1" applyAlignment="1" applyProtection="1">
      <alignment horizontal="right" vertical="center"/>
      <protection locked="0"/>
    </xf>
    <xf numFmtId="182" fontId="22" fillId="2" borderId="13" xfId="6" applyNumberFormat="1" applyFont="1" applyFill="1" applyBorder="1" applyAlignment="1" applyProtection="1">
      <alignment horizontal="right" vertical="center"/>
      <protection locked="0"/>
    </xf>
    <xf numFmtId="182" fontId="22" fillId="2" borderId="14" xfId="6" applyNumberFormat="1" applyFont="1" applyFill="1" applyBorder="1" applyAlignment="1" applyProtection="1">
      <alignment horizontal="right" vertical="center"/>
      <protection locked="0"/>
    </xf>
    <xf numFmtId="38" fontId="22" fillId="2" borderId="3" xfId="0" applyNumberFormat="1" applyFont="1" applyFill="1" applyBorder="1" applyAlignment="1" applyProtection="1">
      <alignment horizontal="right" vertical="center"/>
      <protection locked="0"/>
    </xf>
    <xf numFmtId="0" fontId="22" fillId="2" borderId="5" xfId="0" applyFont="1" applyFill="1" applyBorder="1" applyAlignment="1" applyProtection="1">
      <alignment horizontal="right" vertical="center"/>
      <protection locked="0"/>
    </xf>
    <xf numFmtId="38" fontId="22" fillId="2" borderId="8" xfId="0" applyNumberFormat="1" applyFont="1" applyFill="1" applyBorder="1" applyAlignment="1" applyProtection="1">
      <alignment horizontal="right" vertical="center"/>
      <protection locked="0"/>
    </xf>
    <xf numFmtId="0" fontId="22" fillId="2" borderId="10" xfId="0" applyFont="1" applyFill="1" applyBorder="1" applyAlignment="1" applyProtection="1">
      <alignment horizontal="right" vertical="center"/>
      <protection locked="0"/>
    </xf>
    <xf numFmtId="49" fontId="22" fillId="2" borderId="53" xfId="0" applyNumberFormat="1" applyFont="1" applyFill="1" applyBorder="1" applyAlignment="1" applyProtection="1">
      <alignment horizontal="left" vertical="top" wrapText="1"/>
      <protection locked="0"/>
    </xf>
    <xf numFmtId="177" fontId="22" fillId="2" borderId="21" xfId="0" applyNumberFormat="1" applyFont="1" applyFill="1" applyBorder="1" applyAlignment="1" applyProtection="1">
      <alignment horizontal="left" vertical="top" wrapText="1"/>
      <protection locked="0"/>
    </xf>
    <xf numFmtId="177" fontId="22" fillId="2" borderId="23" xfId="0" applyNumberFormat="1" applyFont="1" applyFill="1" applyBorder="1" applyAlignment="1" applyProtection="1">
      <alignment horizontal="left" vertical="top" wrapText="1"/>
      <protection locked="0"/>
    </xf>
    <xf numFmtId="177" fontId="22" fillId="2" borderId="60" xfId="0" applyNumberFormat="1" applyFont="1" applyFill="1" applyBorder="1" applyAlignment="1" applyProtection="1">
      <alignment horizontal="left" vertical="top" wrapText="1"/>
      <protection locked="0"/>
    </xf>
    <xf numFmtId="177" fontId="22" fillId="2" borderId="0" xfId="0" applyNumberFormat="1" applyFont="1" applyFill="1" applyAlignment="1" applyProtection="1">
      <alignment horizontal="left" vertical="top" wrapText="1"/>
      <protection locked="0"/>
    </xf>
    <xf numFmtId="177" fontId="22" fillId="2" borderId="26" xfId="0" applyNumberFormat="1" applyFont="1" applyFill="1" applyBorder="1" applyAlignment="1" applyProtection="1">
      <alignment horizontal="left" vertical="top" wrapText="1"/>
      <protection locked="0"/>
    </xf>
    <xf numFmtId="177" fontId="22" fillId="2" borderId="37" xfId="0" applyNumberFormat="1" applyFont="1" applyFill="1" applyBorder="1" applyAlignment="1" applyProtection="1">
      <alignment horizontal="left" vertical="top" wrapText="1"/>
      <protection locked="0"/>
    </xf>
    <xf numFmtId="177" fontId="22" fillId="2" borderId="38" xfId="0" applyNumberFormat="1" applyFont="1" applyFill="1" applyBorder="1" applyAlignment="1" applyProtection="1">
      <alignment horizontal="left" vertical="top" wrapText="1"/>
      <protection locked="0"/>
    </xf>
    <xf numFmtId="177" fontId="22" fillId="2" borderId="56" xfId="0" applyNumberFormat="1" applyFont="1" applyFill="1" applyBorder="1" applyAlignment="1" applyProtection="1">
      <alignment horizontal="left" vertical="top" wrapText="1"/>
      <protection locked="0"/>
    </xf>
    <xf numFmtId="0" fontId="11" fillId="0" borderId="0" xfId="6" applyFont="1" applyProtection="1">
      <alignment vertical="center"/>
    </xf>
    <xf numFmtId="0" fontId="12" fillId="0" borderId="0" xfId="2" applyFont="1" applyProtection="1">
      <alignment vertical="center"/>
    </xf>
    <xf numFmtId="0" fontId="13"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4" fillId="0" borderId="0" xfId="2" applyFont="1" applyProtection="1">
      <alignment vertical="center"/>
    </xf>
    <xf numFmtId="0" fontId="11" fillId="0" borderId="0" xfId="1" applyFont="1" applyProtection="1">
      <alignment vertical="center"/>
    </xf>
    <xf numFmtId="0" fontId="15" fillId="0" borderId="20" xfId="2" applyFont="1" applyBorder="1" applyProtection="1">
      <alignment vertical="center"/>
    </xf>
    <xf numFmtId="0" fontId="15" fillId="0" borderId="21" xfId="2" applyFont="1" applyBorder="1" applyProtection="1">
      <alignment vertical="center"/>
    </xf>
    <xf numFmtId="0" fontId="15" fillId="0" borderId="23" xfId="2" applyFont="1" applyBorder="1" applyProtection="1">
      <alignment vertical="center"/>
    </xf>
    <xf numFmtId="0" fontId="15" fillId="0" borderId="24" xfId="2" applyFont="1" applyBorder="1" applyProtection="1">
      <alignment vertical="center"/>
    </xf>
    <xf numFmtId="0" fontId="15" fillId="0" borderId="0" xfId="2" applyFont="1" applyProtection="1">
      <alignment vertical="center"/>
    </xf>
    <xf numFmtId="0" fontId="15" fillId="0" borderId="26" xfId="2" applyFont="1" applyBorder="1" applyProtection="1">
      <alignment vertical="center"/>
    </xf>
    <xf numFmtId="0" fontId="15" fillId="0" borderId="22" xfId="2" applyFont="1" applyBorder="1" applyProtection="1">
      <alignment vertical="center"/>
    </xf>
    <xf numFmtId="0" fontId="15" fillId="0" borderId="18" xfId="2" applyFont="1" applyBorder="1" applyProtection="1">
      <alignment vertical="center"/>
    </xf>
    <xf numFmtId="0" fontId="15" fillId="0" borderId="19" xfId="2" applyFont="1" applyBorder="1" applyProtection="1">
      <alignment vertical="center"/>
    </xf>
    <xf numFmtId="0" fontId="16" fillId="0" borderId="20" xfId="0" applyFont="1" applyBorder="1" applyAlignment="1" applyProtection="1">
      <alignment horizontal="left" vertical="center" indent="1"/>
    </xf>
    <xf numFmtId="0" fontId="16" fillId="0" borderId="21" xfId="0" applyFont="1" applyBorder="1" applyAlignment="1" applyProtection="1">
      <alignment horizontal="left" vertical="center" indent="1"/>
    </xf>
    <xf numFmtId="0" fontId="16" fillId="0" borderId="23" xfId="0" applyFont="1" applyBorder="1" applyAlignment="1" applyProtection="1">
      <alignment horizontal="left" vertical="center" indent="1"/>
    </xf>
    <xf numFmtId="0" fontId="16" fillId="0" borderId="24" xfId="0" applyFont="1" applyBorder="1" applyProtection="1">
      <alignment vertical="center"/>
    </xf>
    <xf numFmtId="0" fontId="16"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7" fillId="0" borderId="0" xfId="0" applyFont="1" applyAlignment="1" applyProtection="1">
      <alignment horizontal="right" vertical="top"/>
    </xf>
    <xf numFmtId="0" fontId="17"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7" fillId="0" borderId="0" xfId="0" applyFont="1" applyAlignment="1" applyProtection="1">
      <alignment vertical="top"/>
    </xf>
    <xf numFmtId="0" fontId="18" fillId="0" borderId="0" xfId="0" applyFont="1" applyAlignment="1" applyProtection="1">
      <alignment vertical="top"/>
    </xf>
    <xf numFmtId="0" fontId="11" fillId="0" borderId="24" xfId="0" applyFont="1" applyBorder="1" applyProtection="1">
      <alignment vertical="center"/>
    </xf>
    <xf numFmtId="177" fontId="17" fillId="0" borderId="0" xfId="0" applyNumberFormat="1" applyFont="1" applyAlignment="1" applyProtection="1">
      <alignment vertical="top"/>
    </xf>
    <xf numFmtId="0" fontId="19" fillId="0" borderId="26" xfId="0" applyFont="1" applyBorder="1" applyAlignment="1" applyProtection="1">
      <alignment vertical="top"/>
    </xf>
    <xf numFmtId="49" fontId="17"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8" fillId="0" borderId="0" xfId="0" applyFont="1" applyAlignment="1" applyProtection="1">
      <alignment vertical="top" wrapText="1"/>
    </xf>
    <xf numFmtId="0" fontId="18" fillId="0" borderId="0" xfId="0" applyFont="1" applyAlignment="1" applyProtection="1">
      <alignment vertical="top"/>
    </xf>
    <xf numFmtId="0" fontId="18" fillId="0" borderId="0" xfId="0" quotePrefix="1" applyFont="1" applyAlignment="1" applyProtection="1">
      <alignment vertical="top" wrapText="1"/>
    </xf>
    <xf numFmtId="0" fontId="11" fillId="0" borderId="24" xfId="2" applyFont="1" applyBorder="1" applyProtection="1">
      <alignment vertical="center"/>
    </xf>
    <xf numFmtId="0" fontId="20" fillId="0" borderId="0" xfId="0" applyFont="1" applyAlignment="1" applyProtection="1">
      <alignment vertical="top"/>
    </xf>
    <xf numFmtId="0" fontId="18"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49" fontId="22" fillId="0" borderId="18" xfId="0" applyNumberFormat="1" applyFont="1" applyBorder="1" applyAlignment="1" applyProtection="1">
      <alignment horizontal="left" vertical="center"/>
    </xf>
    <xf numFmtId="0" fontId="19" fillId="0" borderId="18" xfId="0" applyFont="1" applyBorder="1" applyAlignment="1" applyProtection="1">
      <alignment vertical="top"/>
    </xf>
    <xf numFmtId="49" fontId="19" fillId="0" borderId="18" xfId="0" applyNumberFormat="1" applyFont="1" applyBorder="1" applyAlignment="1" applyProtection="1">
      <alignment vertical="top"/>
    </xf>
    <xf numFmtId="0" fontId="11" fillId="0" borderId="19" xfId="0" applyFont="1" applyBorder="1" applyProtection="1">
      <alignment vertical="center"/>
    </xf>
    <xf numFmtId="0" fontId="19" fillId="0" borderId="0" xfId="0" applyFont="1" applyAlignment="1" applyProtection="1">
      <alignment vertical="top"/>
    </xf>
    <xf numFmtId="49" fontId="11" fillId="0" borderId="0" xfId="2" applyNumberFormat="1" applyFont="1" applyProtection="1">
      <alignment vertical="center"/>
    </xf>
    <xf numFmtId="0" fontId="17" fillId="0" borderId="0" xfId="0" applyFont="1" applyProtection="1">
      <alignment vertical="center"/>
    </xf>
    <xf numFmtId="0" fontId="11" fillId="0" borderId="0" xfId="0" applyFont="1" applyAlignment="1" applyProtection="1">
      <alignment vertical="top"/>
    </xf>
    <xf numFmtId="0" fontId="17" fillId="0" borderId="18" xfId="0" applyFont="1" applyBorder="1" applyAlignment="1" applyProtection="1">
      <alignment vertical="top"/>
    </xf>
    <xf numFmtId="49" fontId="17" fillId="0" borderId="18" xfId="0" applyNumberFormat="1" applyFont="1" applyBorder="1" applyAlignment="1" applyProtection="1">
      <alignment vertical="top"/>
    </xf>
    <xf numFmtId="182" fontId="17" fillId="0" borderId="18" xfId="0" applyNumberFormat="1" applyFont="1" applyBorder="1" applyAlignment="1" applyProtection="1">
      <alignment vertical="top"/>
    </xf>
    <xf numFmtId="49" fontId="19" fillId="0" borderId="0" xfId="0" applyNumberFormat="1" applyFont="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1" fillId="0" borderId="24" xfId="0" applyFont="1" applyBorder="1" applyProtection="1">
      <alignment vertical="center"/>
    </xf>
    <xf numFmtId="0" fontId="21"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8" fillId="0" borderId="0" xfId="0" applyFont="1" applyAlignment="1" applyProtection="1">
      <alignment horizontal="left" vertical="center" wrapText="1"/>
    </xf>
    <xf numFmtId="49" fontId="17" fillId="0" borderId="0" xfId="0" applyNumberFormat="1" applyFont="1" applyAlignment="1" applyProtection="1">
      <alignment vertical="top"/>
    </xf>
    <xf numFmtId="178" fontId="17" fillId="0" borderId="0" xfId="0" applyNumberFormat="1" applyFont="1" applyAlignment="1" applyProtection="1">
      <alignment vertical="top"/>
    </xf>
    <xf numFmtId="0" fontId="18" fillId="0" borderId="0" xfId="0" quotePrefix="1" applyFont="1" applyAlignment="1" applyProtection="1">
      <alignment vertical="top"/>
    </xf>
    <xf numFmtId="182" fontId="17" fillId="0" borderId="0" xfId="0" applyNumberFormat="1" applyFont="1" applyAlignment="1" applyProtection="1">
      <alignment vertical="top"/>
    </xf>
    <xf numFmtId="182" fontId="19" fillId="0" borderId="18" xfId="0" applyNumberFormat="1" applyFont="1" applyBorder="1" applyAlignment="1" applyProtection="1">
      <alignment vertical="top"/>
    </xf>
    <xf numFmtId="182" fontId="19" fillId="0" borderId="0" xfId="0" applyNumberFormat="1" applyFont="1" applyAlignment="1" applyProtection="1">
      <alignment vertical="top"/>
    </xf>
    <xf numFmtId="182" fontId="11" fillId="0" borderId="0" xfId="0" applyNumberFormat="1" applyFont="1" applyProtection="1">
      <alignment vertical="center"/>
    </xf>
    <xf numFmtId="0" fontId="18" fillId="0" borderId="0" xfId="0" applyFont="1" applyProtection="1">
      <alignment vertical="center"/>
    </xf>
    <xf numFmtId="0" fontId="11" fillId="0" borderId="26" xfId="2" applyFont="1" applyBorder="1" applyProtection="1">
      <alignment vertical="center"/>
    </xf>
    <xf numFmtId="49" fontId="18" fillId="0" borderId="0" xfId="0" applyNumberFormat="1" applyFont="1" applyAlignment="1" applyProtection="1">
      <alignment horizontal="right" vertical="top"/>
    </xf>
    <xf numFmtId="178" fontId="19" fillId="0" borderId="18" xfId="0" applyNumberFormat="1" applyFont="1" applyBorder="1" applyAlignment="1" applyProtection="1">
      <alignment vertical="top"/>
    </xf>
    <xf numFmtId="178" fontId="19"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6" fillId="0" borderId="24" xfId="0" applyFont="1" applyBorder="1" applyAlignment="1" applyProtection="1">
      <alignment horizontal="left" vertical="center" indent="1"/>
    </xf>
    <xf numFmtId="0" fontId="16" fillId="0" borderId="0" xfId="0" applyFont="1" applyAlignment="1" applyProtection="1">
      <alignment horizontal="left" vertical="center" indent="1"/>
    </xf>
    <xf numFmtId="14" fontId="22" fillId="0" borderId="0" xfId="0" applyNumberFormat="1" applyFont="1" applyAlignment="1" applyProtection="1">
      <alignment horizontal="left" vertical="center"/>
    </xf>
    <xf numFmtId="183" fontId="11" fillId="0" borderId="0" xfId="1" applyNumberFormat="1" applyFont="1" applyProtection="1">
      <alignment vertical="center"/>
    </xf>
    <xf numFmtId="181" fontId="11" fillId="0" borderId="0" xfId="0" applyNumberFormat="1" applyFont="1" applyProtection="1">
      <alignment vertical="center"/>
    </xf>
    <xf numFmtId="180" fontId="11" fillId="0" borderId="0" xfId="0" applyNumberFormat="1" applyFont="1" applyAlignment="1" applyProtection="1">
      <alignment vertical="top"/>
    </xf>
    <xf numFmtId="0" fontId="11" fillId="0" borderId="0" xfId="2" applyFont="1" applyAlignment="1" applyProtection="1">
      <alignment vertical="top"/>
    </xf>
    <xf numFmtId="177" fontId="18" fillId="0" borderId="0" xfId="0" applyNumberFormat="1" applyFont="1" applyAlignment="1" applyProtection="1">
      <alignment horizontal="right" vertical="top"/>
    </xf>
    <xf numFmtId="0" fontId="18"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6"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6" xfId="1" applyNumberFormat="1" applyFont="1" applyBorder="1" applyAlignment="1" applyProtection="1">
      <alignment horizontal="center" vertical="center"/>
    </xf>
    <xf numFmtId="178" fontId="11" fillId="0" borderId="20" xfId="1" applyNumberFormat="1" applyFont="1" applyBorder="1" applyAlignment="1" applyProtection="1">
      <alignment horizontal="left" vertical="center"/>
    </xf>
    <xf numFmtId="178" fontId="11" fillId="0" borderId="21" xfId="1" applyNumberFormat="1" applyFont="1" applyBorder="1" applyAlignment="1" applyProtection="1">
      <alignment horizontal="left" vertical="center"/>
    </xf>
    <xf numFmtId="178" fontId="11" fillId="0" borderId="23" xfId="1" applyNumberFormat="1" applyFont="1" applyBorder="1" applyAlignment="1" applyProtection="1">
      <alignment horizontal="left" vertical="center"/>
    </xf>
    <xf numFmtId="178" fontId="11" fillId="0" borderId="43" xfId="1" applyNumberFormat="1" applyFont="1" applyBorder="1" applyAlignment="1" applyProtection="1">
      <alignment horizontal="left" vertical="center"/>
    </xf>
    <xf numFmtId="178" fontId="11" fillId="0" borderId="31" xfId="1" applyNumberFormat="1" applyFont="1" applyBorder="1" applyAlignment="1" applyProtection="1">
      <alignment horizontal="left" vertical="center"/>
    </xf>
    <xf numFmtId="178" fontId="11" fillId="0" borderId="44" xfId="1" applyNumberFormat="1" applyFont="1" applyBorder="1" applyAlignment="1" applyProtection="1">
      <alignment horizontal="left" vertical="center"/>
    </xf>
    <xf numFmtId="178" fontId="11" fillId="0" borderId="27" xfId="1" quotePrefix="1" applyNumberFormat="1" applyFont="1" applyBorder="1" applyAlignment="1" applyProtection="1">
      <alignment horizontal="left" vertical="center"/>
    </xf>
    <xf numFmtId="178" fontId="11" fillId="0" borderId="28" xfId="1" quotePrefix="1" applyNumberFormat="1" applyFont="1" applyBorder="1" applyAlignment="1" applyProtection="1">
      <alignment horizontal="left" vertical="center"/>
    </xf>
    <xf numFmtId="178" fontId="11" fillId="0" borderId="29" xfId="1" quotePrefix="1" applyNumberFormat="1" applyFont="1" applyBorder="1" applyAlignment="1" applyProtection="1">
      <alignment horizontal="left" vertical="center"/>
    </xf>
    <xf numFmtId="2" fontId="22" fillId="0" borderId="27" xfId="1" applyNumberFormat="1" applyFont="1" applyBorder="1" applyAlignment="1" applyProtection="1">
      <alignment horizontal="right" vertical="center"/>
    </xf>
    <xf numFmtId="2" fontId="22" fillId="0" borderId="28" xfId="1" applyNumberFormat="1" applyFont="1" applyBorder="1" applyAlignment="1" applyProtection="1">
      <alignment horizontal="right" vertical="center"/>
    </xf>
    <xf numFmtId="2" fontId="22" fillId="0" borderId="29" xfId="1" applyNumberFormat="1" applyFont="1" applyBorder="1" applyAlignment="1" applyProtection="1">
      <alignment horizontal="right" vertical="center"/>
    </xf>
    <xf numFmtId="178" fontId="11" fillId="0" borderId="0" xfId="1" applyNumberFormat="1" applyFont="1" applyAlignment="1" applyProtection="1">
      <alignment horizontal="right" vertical="center"/>
    </xf>
    <xf numFmtId="178" fontId="11" fillId="0" borderId="26" xfId="1" applyNumberFormat="1" applyFont="1" applyBorder="1" applyAlignment="1" applyProtection="1">
      <alignment horizontal="right" vertical="center"/>
    </xf>
    <xf numFmtId="0" fontId="18" fillId="0" borderId="0" xfId="2" applyFont="1" applyProtection="1">
      <alignment vertical="center"/>
    </xf>
    <xf numFmtId="178" fontId="11" fillId="0" borderId="15" xfId="1" applyNumberFormat="1" applyFont="1" applyBorder="1" applyAlignment="1" applyProtection="1">
      <alignment horizontal="left" vertical="center" wrapText="1"/>
    </xf>
    <xf numFmtId="178" fontId="11" fillId="0" borderId="4" xfId="1" applyNumberFormat="1" applyFont="1" applyBorder="1" applyAlignment="1" applyProtection="1">
      <alignment horizontal="left" vertical="center" wrapText="1"/>
    </xf>
    <xf numFmtId="178" fontId="11" fillId="0" borderId="6" xfId="1" applyNumberFormat="1" applyFont="1" applyBorder="1" applyAlignment="1" applyProtection="1">
      <alignment horizontal="left" vertical="center" wrapText="1"/>
    </xf>
    <xf numFmtId="178" fontId="11" fillId="0" borderId="16" xfId="1" applyNumberFormat="1" applyFont="1" applyBorder="1" applyAlignment="1" applyProtection="1">
      <alignment horizontal="left" vertical="center" wrapText="1"/>
    </xf>
    <xf numFmtId="178" fontId="11" fillId="0" borderId="9" xfId="1" applyNumberFormat="1" applyFont="1" applyBorder="1" applyAlignment="1" applyProtection="1">
      <alignment horizontal="left" vertical="center" wrapText="1"/>
    </xf>
    <xf numFmtId="178" fontId="11" fillId="0" borderId="11" xfId="1" applyNumberFormat="1" applyFont="1" applyBorder="1" applyAlignment="1" applyProtection="1">
      <alignment horizontal="left" vertical="center" wrapText="1"/>
    </xf>
    <xf numFmtId="182" fontId="11" fillId="0" borderId="22" xfId="1" applyNumberFormat="1" applyFont="1" applyBorder="1" applyAlignment="1" applyProtection="1">
      <alignment horizontal="left" vertical="center" wrapText="1"/>
    </xf>
    <xf numFmtId="182" fontId="11" fillId="0" borderId="18" xfId="1" applyNumberFormat="1" applyFont="1" applyBorder="1" applyAlignment="1" applyProtection="1">
      <alignment horizontal="left" vertical="center" wrapText="1"/>
    </xf>
    <xf numFmtId="182" fontId="11" fillId="0" borderId="19" xfId="1" applyNumberFormat="1" applyFont="1" applyBorder="1" applyAlignment="1" applyProtection="1">
      <alignment horizontal="left" vertical="center" wrapText="1"/>
    </xf>
    <xf numFmtId="0" fontId="17" fillId="0" borderId="0" xfId="0" applyFont="1" applyAlignment="1" applyProtection="1">
      <alignment horizontal="left" vertical="top"/>
    </xf>
    <xf numFmtId="178" fontId="11" fillId="0" borderId="0" xfId="1" applyNumberFormat="1" applyFont="1" applyAlignment="1" applyProtection="1">
      <alignment vertical="top"/>
    </xf>
    <xf numFmtId="178" fontId="11" fillId="0" borderId="0" xfId="1" applyNumberFormat="1" applyFont="1" applyProtection="1">
      <alignment vertical="center"/>
    </xf>
    <xf numFmtId="182" fontId="11" fillId="0" borderId="0" xfId="1" applyNumberFormat="1" applyFont="1" applyProtection="1">
      <alignment vertical="center"/>
    </xf>
    <xf numFmtId="0" fontId="19" fillId="0" borderId="19" xfId="0" applyFont="1" applyBorder="1" applyAlignment="1" applyProtection="1">
      <alignment vertical="top"/>
    </xf>
    <xf numFmtId="0" fontId="11" fillId="0" borderId="0" xfId="0" applyFont="1" applyAlignment="1" applyProtection="1">
      <alignment horizontal="left" vertical="center"/>
    </xf>
    <xf numFmtId="0" fontId="17" fillId="0" borderId="0" xfId="2" applyFont="1" applyAlignment="1" applyProtection="1">
      <alignment vertical="top"/>
    </xf>
    <xf numFmtId="0" fontId="11" fillId="0" borderId="18" xfId="0" applyFont="1" applyBorder="1" applyAlignment="1" applyProtection="1">
      <alignment horizontal="left" vertical="center"/>
    </xf>
    <xf numFmtId="49" fontId="11" fillId="0" borderId="0" xfId="1" applyNumberFormat="1" applyFont="1" applyAlignment="1" applyProtection="1">
      <alignment horizontal="right" vertical="center"/>
    </xf>
    <xf numFmtId="0" fontId="22" fillId="0" borderId="0" xfId="0" applyFont="1" applyAlignment="1" applyProtection="1">
      <alignment horizontal="left" vertical="center"/>
    </xf>
    <xf numFmtId="0" fontId="17" fillId="0" borderId="26" xfId="0" applyFont="1" applyBorder="1" applyProtection="1">
      <alignment vertical="center"/>
    </xf>
    <xf numFmtId="0" fontId="16" fillId="0" borderId="50" xfId="0" applyFont="1" applyBorder="1" applyProtection="1">
      <alignment vertical="center"/>
    </xf>
    <xf numFmtId="0" fontId="11" fillId="0" borderId="51" xfId="12" applyFont="1" applyBorder="1" applyAlignment="1" applyProtection="1">
      <alignment horizontal="left" vertical="center"/>
    </xf>
    <xf numFmtId="0" fontId="11" fillId="0" borderId="30" xfId="12" applyFont="1" applyBorder="1" applyAlignment="1" applyProtection="1">
      <alignment horizontal="left" vertical="center"/>
    </xf>
    <xf numFmtId="0" fontId="11" fillId="0" borderId="40" xfId="12" applyFont="1" applyBorder="1" applyAlignment="1" applyProtection="1">
      <alignment horizontal="left" vertical="center"/>
    </xf>
    <xf numFmtId="182" fontId="11" fillId="0" borderId="2" xfId="12" applyNumberFormat="1" applyFont="1" applyBorder="1" applyAlignment="1" applyProtection="1">
      <alignment horizontal="center" vertical="center"/>
    </xf>
    <xf numFmtId="0" fontId="11" fillId="0" borderId="40" xfId="2" applyFont="1" applyBorder="1" applyAlignment="1" applyProtection="1">
      <alignment horizontal="center"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0" fontId="11" fillId="0" borderId="36" xfId="12" applyFont="1" applyBorder="1" applyAlignment="1" applyProtection="1">
      <alignment horizontal="left" vertical="center"/>
    </xf>
    <xf numFmtId="182" fontId="11" fillId="0" borderId="17" xfId="12" applyNumberFormat="1" applyFont="1" applyBorder="1" applyAlignment="1" applyProtection="1">
      <alignment horizontal="center" vertical="center"/>
    </xf>
    <xf numFmtId="182" fontId="11" fillId="0" borderId="36" xfId="12" applyNumberFormat="1" applyFont="1" applyBorder="1" applyAlignment="1" applyProtection="1">
      <alignment horizontal="center" vertical="center"/>
    </xf>
    <xf numFmtId="0" fontId="11" fillId="0" borderId="15" xfId="6" applyFont="1" applyBorder="1" applyAlignment="1" applyProtection="1">
      <alignment horizontal="left" vertical="center"/>
    </xf>
    <xf numFmtId="0" fontId="11" fillId="0" borderId="4" xfId="6" applyFont="1" applyBorder="1" applyAlignment="1" applyProtection="1">
      <alignment horizontal="left" vertical="center"/>
    </xf>
    <xf numFmtId="0" fontId="11" fillId="0" borderId="6" xfId="6" applyFont="1" applyBorder="1" applyAlignment="1" applyProtection="1">
      <alignment horizontal="left" vertical="center"/>
    </xf>
    <xf numFmtId="0" fontId="11" fillId="0" borderId="16" xfId="6" applyFont="1" applyBorder="1" applyAlignment="1" applyProtection="1">
      <alignment horizontal="left" vertical="center"/>
    </xf>
    <xf numFmtId="0" fontId="11" fillId="0" borderId="9" xfId="6" applyFont="1" applyBorder="1" applyAlignment="1" applyProtection="1">
      <alignment horizontal="left" vertical="center"/>
    </xf>
    <xf numFmtId="0" fontId="11" fillId="0" borderId="11" xfId="6" applyFont="1" applyBorder="1" applyAlignment="1" applyProtection="1">
      <alignment horizontal="left" vertical="center"/>
    </xf>
    <xf numFmtId="0" fontId="11" fillId="0" borderId="42" xfId="6" applyFont="1" applyBorder="1" applyAlignment="1" applyProtection="1">
      <alignment horizontal="left" vertical="center"/>
    </xf>
    <xf numFmtId="0" fontId="11" fillId="0" borderId="13" xfId="6" applyFont="1" applyBorder="1" applyAlignment="1" applyProtection="1">
      <alignment horizontal="left" vertical="center"/>
    </xf>
    <xf numFmtId="0" fontId="11" fillId="0" borderId="41" xfId="6" applyFont="1" applyBorder="1" applyAlignment="1" applyProtection="1">
      <alignment horizontal="left" vertical="center"/>
    </xf>
    <xf numFmtId="0" fontId="11" fillId="0" borderId="21" xfId="2" applyFont="1" applyBorder="1" applyProtection="1">
      <alignment vertical="center"/>
    </xf>
    <xf numFmtId="180" fontId="11" fillId="0" borderId="22" xfId="0" applyNumberFormat="1" applyFont="1" applyBorder="1" applyProtection="1">
      <alignment vertical="center"/>
    </xf>
    <xf numFmtId="0" fontId="17"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0" fontId="17" fillId="0" borderId="21" xfId="2" applyFont="1" applyBorder="1" applyAlignment="1" applyProtection="1">
      <alignment vertical="top"/>
    </xf>
    <xf numFmtId="0" fontId="11" fillId="0" borderId="21" xfId="0" applyFont="1" applyBorder="1" applyAlignment="1" applyProtection="1">
      <alignment horizontal="left" vertical="center"/>
    </xf>
    <xf numFmtId="0" fontId="22" fillId="0" borderId="0" xfId="0" applyFont="1" applyProtection="1">
      <alignment vertical="center"/>
    </xf>
    <xf numFmtId="0" fontId="17" fillId="0" borderId="0" xfId="2" applyFont="1" applyAlignment="1" applyProtection="1">
      <alignment horizontal="right" vertical="top"/>
    </xf>
    <xf numFmtId="0" fontId="17" fillId="0" borderId="26" xfId="2" applyFont="1" applyBorder="1" applyAlignment="1" applyProtection="1">
      <alignment vertical="top"/>
    </xf>
    <xf numFmtId="0" fontId="17" fillId="0" borderId="26" xfId="0" applyFont="1" applyBorder="1" applyAlignment="1" applyProtection="1">
      <alignment vertical="top"/>
    </xf>
    <xf numFmtId="0" fontId="11" fillId="0" borderId="25" xfId="2" applyFont="1" applyBorder="1" applyAlignment="1" applyProtection="1">
      <alignment horizontal="left" vertical="center"/>
    </xf>
    <xf numFmtId="0" fontId="11" fillId="0" borderId="2" xfId="2" applyFont="1" applyBorder="1" applyAlignment="1" applyProtection="1">
      <alignment horizontal="left" vertical="center"/>
    </xf>
    <xf numFmtId="0" fontId="11" fillId="0" borderId="1" xfId="2" applyFont="1" applyBorder="1" applyAlignment="1" applyProtection="1">
      <alignment horizontal="left" vertical="center" wrapText="1"/>
    </xf>
    <xf numFmtId="0" fontId="11" fillId="0" borderId="36" xfId="2" applyFont="1" applyBorder="1" applyAlignment="1" applyProtection="1">
      <alignment horizontal="left" vertical="center"/>
    </xf>
    <xf numFmtId="0" fontId="11" fillId="0" borderId="15" xfId="0" applyFont="1" applyBorder="1" applyProtection="1">
      <alignment vertical="center"/>
    </xf>
    <xf numFmtId="0" fontId="11" fillId="0" borderId="4" xfId="0" applyFont="1" applyBorder="1" applyProtection="1">
      <alignment vertical="center"/>
    </xf>
    <xf numFmtId="0" fontId="11" fillId="0" borderId="16" xfId="0" applyFont="1" applyBorder="1" applyProtection="1">
      <alignment vertical="center"/>
    </xf>
    <xf numFmtId="0" fontId="11" fillId="0" borderId="9" xfId="0" applyFont="1" applyBorder="1" applyProtection="1">
      <alignment vertical="center"/>
    </xf>
    <xf numFmtId="180" fontId="11" fillId="0" borderId="0" xfId="0" applyNumberFormat="1" applyFont="1" applyAlignment="1" applyProtection="1">
      <alignment horizontal="right" vertical="top"/>
    </xf>
    <xf numFmtId="0" fontId="11" fillId="0" borderId="17" xfId="2" applyFont="1" applyBorder="1" applyAlignment="1" applyProtection="1">
      <alignment horizontal="center" vertical="center" wrapText="1"/>
    </xf>
    <xf numFmtId="0" fontId="11" fillId="0" borderId="1" xfId="2" applyFont="1" applyBorder="1" applyAlignment="1" applyProtection="1">
      <alignment horizontal="center" vertical="center" wrapText="1"/>
    </xf>
    <xf numFmtId="0" fontId="11" fillId="0" borderId="17" xfId="2" applyFont="1" applyBorder="1" applyAlignment="1" applyProtection="1">
      <alignment horizontal="center" vertical="center" wrapText="1"/>
    </xf>
    <xf numFmtId="0" fontId="11" fillId="0" borderId="2" xfId="2" applyFont="1" applyBorder="1" applyAlignment="1" applyProtection="1">
      <alignment horizontal="left" vertical="center" wrapText="1"/>
    </xf>
    <xf numFmtId="0" fontId="11" fillId="0" borderId="36" xfId="2" applyFont="1" applyBorder="1" applyAlignment="1" applyProtection="1">
      <alignment horizontal="left" vertical="center" wrapText="1"/>
    </xf>
    <xf numFmtId="0" fontId="11" fillId="0" borderId="58" xfId="0" applyFont="1" applyBorder="1" applyAlignment="1" applyProtection="1">
      <alignment horizontal="center" vertical="center" textRotation="255"/>
    </xf>
    <xf numFmtId="0" fontId="11" fillId="0" borderId="52" xfId="0" applyFont="1" applyBorder="1" applyAlignment="1" applyProtection="1">
      <alignment horizontal="center"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14" fontId="22" fillId="3" borderId="58" xfId="0" applyNumberFormat="1" applyFont="1" applyFill="1" applyBorder="1" applyAlignment="1" applyProtection="1">
      <alignment horizontal="center" vertical="center"/>
    </xf>
    <xf numFmtId="0" fontId="11" fillId="0" borderId="39" xfId="0" applyFont="1" applyBorder="1" applyAlignment="1" applyProtection="1">
      <alignment horizontal="center" vertical="center" textRotation="255"/>
    </xf>
    <xf numFmtId="0" fontId="11" fillId="0" borderId="7" xfId="0" applyFont="1" applyBorder="1" applyAlignment="1" applyProtection="1">
      <alignment horizontal="center"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14" fontId="22" fillId="3" borderId="39" xfId="0" applyNumberFormat="1" applyFont="1" applyFill="1" applyBorder="1" applyAlignment="1" applyProtection="1">
      <alignment horizontal="center" vertical="center"/>
    </xf>
    <xf numFmtId="0" fontId="11" fillId="0" borderId="48" xfId="0" applyFont="1" applyBorder="1" applyAlignment="1" applyProtection="1">
      <alignment horizontal="center" vertical="center" textRotation="255"/>
    </xf>
    <xf numFmtId="0" fontId="11" fillId="0" borderId="57" xfId="0" applyFont="1" applyBorder="1" applyAlignment="1" applyProtection="1">
      <alignment horizontal="center" vertical="center"/>
    </xf>
    <xf numFmtId="0" fontId="11" fillId="0" borderId="13" xfId="0" applyFont="1" applyBorder="1" applyProtection="1">
      <alignment vertical="center"/>
    </xf>
    <xf numFmtId="0" fontId="11" fillId="0" borderId="41" xfId="0" applyFont="1" applyBorder="1" applyProtection="1">
      <alignment vertical="center"/>
    </xf>
    <xf numFmtId="14" fontId="22" fillId="0" borderId="48" xfId="0" applyNumberFormat="1" applyFont="1" applyBorder="1" applyProtection="1">
      <alignment vertical="center"/>
    </xf>
    <xf numFmtId="38" fontId="22" fillId="0" borderId="12" xfId="0" applyNumberFormat="1" applyFont="1" applyBorder="1" applyAlignment="1" applyProtection="1">
      <alignment horizontal="right" vertical="center"/>
    </xf>
    <xf numFmtId="0" fontId="22" fillId="0" borderId="14" xfId="0" applyFont="1" applyBorder="1" applyAlignment="1" applyProtection="1">
      <alignment horizontal="right" vertical="center"/>
    </xf>
    <xf numFmtId="177" fontId="22" fillId="0" borderId="12" xfId="0" applyNumberFormat="1" applyFont="1" applyBorder="1" applyAlignment="1" applyProtection="1">
      <alignment horizontal="left" vertical="top" wrapText="1"/>
    </xf>
    <xf numFmtId="177" fontId="22" fillId="0" borderId="13" xfId="0" applyNumberFormat="1" applyFont="1" applyBorder="1" applyAlignment="1" applyProtection="1">
      <alignment horizontal="left" vertical="top" wrapText="1"/>
    </xf>
    <xf numFmtId="177" fontId="22" fillId="0" borderId="41" xfId="0" applyNumberFormat="1" applyFont="1" applyBorder="1" applyAlignment="1" applyProtection="1">
      <alignment horizontal="left" vertical="top" wrapText="1"/>
    </xf>
    <xf numFmtId="0" fontId="11" fillId="0" borderId="33" xfId="0" applyFont="1" applyBorder="1" applyAlignment="1" applyProtection="1">
      <alignment horizontal="center" vertical="center"/>
    </xf>
    <xf numFmtId="0" fontId="11" fillId="0" borderId="38" xfId="0" applyFont="1" applyBorder="1" applyAlignment="1" applyProtection="1">
      <alignment horizontal="left" vertical="center"/>
    </xf>
    <xf numFmtId="0" fontId="11" fillId="0" borderId="56" xfId="0" applyFont="1" applyBorder="1" applyAlignment="1" applyProtection="1">
      <alignment horizontal="left" vertical="center"/>
    </xf>
    <xf numFmtId="0" fontId="11" fillId="0" borderId="0" xfId="1" applyFont="1" applyAlignment="1" applyProtection="1">
      <alignment horizontal="left" vertical="center"/>
    </xf>
    <xf numFmtId="0" fontId="11" fillId="0" borderId="13" xfId="0" applyFont="1" applyBorder="1" applyAlignment="1" applyProtection="1">
      <alignment horizontal="left" vertical="center"/>
    </xf>
    <xf numFmtId="0" fontId="11" fillId="0" borderId="41" xfId="0" applyFont="1" applyBorder="1" applyAlignment="1" applyProtection="1">
      <alignment horizontal="left" vertical="center"/>
    </xf>
    <xf numFmtId="14" fontId="22" fillId="0" borderId="22" xfId="0" applyNumberFormat="1" applyFont="1" applyBorder="1" applyProtection="1">
      <alignment vertical="center"/>
    </xf>
    <xf numFmtId="49" fontId="22" fillId="0" borderId="24" xfId="0" applyNumberFormat="1" applyFont="1" applyBorder="1" applyAlignment="1" applyProtection="1">
      <alignment horizontal="center" vertical="center" wrapText="1"/>
    </xf>
    <xf numFmtId="49" fontId="22" fillId="0" borderId="24" xfId="0" applyNumberFormat="1" applyFont="1" applyBorder="1" applyAlignment="1" applyProtection="1">
      <alignment horizontal="center"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0" borderId="61" xfId="0" applyFont="1" applyBorder="1" applyAlignment="1" applyProtection="1">
      <alignment horizontal="center" vertical="center"/>
    </xf>
    <xf numFmtId="0" fontId="11" fillId="0" borderId="59"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4" xfId="0" applyFont="1" applyBorder="1" applyAlignment="1" applyProtection="1">
      <alignment horizontal="left" vertical="center"/>
    </xf>
    <xf numFmtId="14" fontId="22" fillId="0" borderId="42" xfId="0" applyNumberFormat="1" applyFont="1" applyBorder="1" applyProtection="1">
      <alignment vertical="center"/>
    </xf>
    <xf numFmtId="49" fontId="22" fillId="0" borderId="58" xfId="0" applyNumberFormat="1" applyFont="1" applyBorder="1" applyAlignment="1" applyProtection="1">
      <alignment horizontal="center" vertical="center" textRotation="255"/>
    </xf>
    <xf numFmtId="0" fontId="11" fillId="0" borderId="3" xfId="0" applyFont="1" applyBorder="1" applyAlignment="1" applyProtection="1">
      <alignment horizontal="left" vertical="center"/>
    </xf>
    <xf numFmtId="49" fontId="22" fillId="0" borderId="39" xfId="0" applyNumberFormat="1" applyFont="1" applyBorder="1" applyAlignment="1" applyProtection="1">
      <alignment horizontal="center" vertical="center" textRotation="255"/>
    </xf>
    <xf numFmtId="0" fontId="11" fillId="0" borderId="8" xfId="0" applyFont="1" applyBorder="1" applyAlignment="1" applyProtection="1">
      <alignment horizontal="left" vertical="center"/>
    </xf>
    <xf numFmtId="14" fontId="22" fillId="3" borderId="35" xfId="0" applyNumberFormat="1" applyFont="1" applyFill="1" applyBorder="1" applyAlignment="1" applyProtection="1">
      <alignment horizontal="center" vertical="center"/>
    </xf>
    <xf numFmtId="49" fontId="22" fillId="0" borderId="48" xfId="0" applyNumberFormat="1" applyFont="1" applyBorder="1" applyAlignment="1" applyProtection="1">
      <alignment horizontal="center" vertical="center" textRotation="255"/>
    </xf>
    <xf numFmtId="0" fontId="11" fillId="0" borderId="12" xfId="0" applyFont="1" applyBorder="1" applyAlignment="1" applyProtection="1">
      <alignment horizontal="left" vertical="center"/>
    </xf>
    <xf numFmtId="49" fontId="22" fillId="0" borderId="24" xfId="0" applyNumberFormat="1" applyFont="1" applyBorder="1" applyAlignment="1" applyProtection="1">
      <alignment horizontal="center" vertical="center" textRotation="255" wrapText="1"/>
    </xf>
    <xf numFmtId="0" fontId="11" fillId="0" borderId="37" xfId="0" applyFont="1" applyBorder="1" applyAlignment="1" applyProtection="1">
      <alignment horizontal="left" vertical="center"/>
    </xf>
    <xf numFmtId="14" fontId="22" fillId="3" borderId="24" xfId="0" applyNumberFormat="1" applyFont="1" applyFill="1" applyBorder="1" applyAlignment="1" applyProtection="1">
      <alignment horizontal="center" vertical="center"/>
    </xf>
    <xf numFmtId="14" fontId="22" fillId="3" borderId="49" xfId="0" applyNumberFormat="1" applyFont="1" applyFill="1" applyBorder="1" applyAlignment="1" applyProtection="1">
      <alignment horizontal="center" vertical="center"/>
    </xf>
    <xf numFmtId="49" fontId="22" fillId="0" borderId="63" xfId="0" applyNumberFormat="1" applyFont="1" applyBorder="1" applyAlignment="1" applyProtection="1">
      <alignment horizontal="center" vertical="center" textRotation="255" wrapText="1"/>
    </xf>
    <xf numFmtId="0" fontId="11" fillId="0" borderId="62" xfId="0" applyFont="1" applyBorder="1" applyAlignment="1" applyProtection="1">
      <alignment horizontal="center" vertical="center"/>
    </xf>
    <xf numFmtId="0" fontId="11" fillId="0" borderId="54" xfId="0" applyFont="1" applyBorder="1" applyAlignment="1" applyProtection="1">
      <alignment horizontal="left" vertical="center"/>
    </xf>
    <xf numFmtId="0" fontId="11" fillId="0" borderId="46" xfId="0" applyFont="1" applyBorder="1" applyAlignment="1" applyProtection="1">
      <alignment horizontal="left" vertical="center"/>
    </xf>
    <xf numFmtId="0" fontId="11" fillId="0" borderId="47" xfId="0" applyFont="1" applyBorder="1" applyAlignment="1" applyProtection="1">
      <alignment horizontal="left" vertical="center"/>
    </xf>
    <xf numFmtId="14" fontId="22" fillId="0" borderId="45" xfId="0" applyNumberFormat="1" applyFont="1" applyBorder="1" applyProtection="1">
      <alignment vertical="center"/>
    </xf>
    <xf numFmtId="38" fontId="22" fillId="0" borderId="54" xfId="0" applyNumberFormat="1" applyFont="1" applyBorder="1" applyAlignment="1" applyProtection="1">
      <alignment horizontal="right" vertical="center"/>
    </xf>
    <xf numFmtId="0" fontId="22" fillId="0" borderId="65" xfId="0" applyFont="1" applyBorder="1" applyAlignment="1" applyProtection="1">
      <alignment horizontal="right" vertical="center"/>
    </xf>
    <xf numFmtId="177" fontId="22" fillId="0" borderId="54" xfId="0" applyNumberFormat="1" applyFont="1" applyBorder="1" applyAlignment="1" applyProtection="1">
      <alignment horizontal="left" vertical="top" wrapText="1"/>
    </xf>
    <xf numFmtId="177" fontId="22" fillId="0" borderId="46" xfId="0" applyNumberFormat="1" applyFont="1" applyBorder="1" applyAlignment="1" applyProtection="1">
      <alignment horizontal="left" vertical="top" wrapText="1"/>
    </xf>
    <xf numFmtId="177" fontId="22" fillId="0" borderId="47" xfId="0" applyNumberFormat="1" applyFont="1" applyBorder="1" applyAlignment="1" applyProtection="1">
      <alignment horizontal="left" vertical="top" wrapText="1"/>
    </xf>
    <xf numFmtId="49" fontId="22" fillId="0" borderId="22" xfId="0" applyNumberFormat="1" applyFont="1" applyBorder="1" applyAlignment="1" applyProtection="1">
      <alignment horizontal="left" vertical="center"/>
    </xf>
    <xf numFmtId="49" fontId="22" fillId="0" borderId="18" xfId="0" applyNumberFormat="1" applyFont="1" applyBorder="1" applyAlignment="1" applyProtection="1">
      <alignment horizontal="left" vertical="center"/>
    </xf>
    <xf numFmtId="14" fontId="22" fillId="0" borderId="64" xfId="0" applyNumberFormat="1" applyFont="1" applyBorder="1" applyProtection="1">
      <alignment vertical="center"/>
    </xf>
    <xf numFmtId="38" fontId="22" fillId="0" borderId="66" xfId="0" applyNumberFormat="1" applyFont="1" applyBorder="1" applyAlignment="1" applyProtection="1">
      <alignment horizontal="right" vertical="center"/>
    </xf>
    <xf numFmtId="0" fontId="22" fillId="0" borderId="55" xfId="0" applyFont="1" applyBorder="1" applyAlignment="1" applyProtection="1">
      <alignment horizontal="right" vertical="center"/>
    </xf>
    <xf numFmtId="177" fontId="22" fillId="0" borderId="28" xfId="0" applyNumberFormat="1" applyFont="1" applyBorder="1" applyAlignment="1" applyProtection="1">
      <alignment horizontal="left" vertical="top" wrapText="1"/>
    </xf>
    <xf numFmtId="177" fontId="22" fillId="0" borderId="29" xfId="0" applyNumberFormat="1" applyFont="1" applyBorder="1" applyAlignment="1" applyProtection="1">
      <alignment horizontal="left" vertical="top" wrapText="1"/>
    </xf>
    <xf numFmtId="0" fontId="23" fillId="0" borderId="0" xfId="0" applyFont="1" applyAlignment="1" applyProtection="1">
      <alignment vertical="top"/>
    </xf>
    <xf numFmtId="0" fontId="11" fillId="0" borderId="19" xfId="2" applyFont="1" applyBorder="1" applyProtection="1">
      <alignment vertical="center"/>
    </xf>
    <xf numFmtId="0" fontId="6" fillId="0" borderId="0" xfId="1" applyNumberFormat="1" applyFont="1" applyAlignment="1" applyProtection="1">
      <alignment horizontal="right" vertical="top"/>
    </xf>
    <xf numFmtId="0" fontId="11" fillId="0" borderId="0" xfId="6" applyNumberFormat="1" applyFont="1" applyProtection="1">
      <alignment vertical="center"/>
    </xf>
    <xf numFmtId="0" fontId="11" fillId="0" borderId="0" xfId="1" applyNumberFormat="1" applyFont="1" applyProtection="1">
      <alignment vertical="center"/>
    </xf>
    <xf numFmtId="0" fontId="11"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50">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FFCCFF"/>
      <color rgb="FFEEAAFC"/>
      <color rgb="FF000000"/>
      <color rgb="FFFFE1FF"/>
      <color rgb="FFFFFF99"/>
      <color rgb="FFFF0000"/>
      <color rgb="FFA6A6A6"/>
      <color rgb="FFE2EFDA"/>
      <color rgb="FFFFE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04"/>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7.5" style="89" hidden="1" customWidth="1"/>
    <col min="2" max="3" width="1.625" style="89" customWidth="1"/>
    <col min="4" max="8" width="5.625" style="89" customWidth="1"/>
    <col min="9" max="9" width="1.625" style="89" customWidth="1"/>
    <col min="10" max="10" width="8.625" style="89" customWidth="1"/>
    <col min="11" max="11" width="2.625" style="89" customWidth="1"/>
    <col min="12" max="13" width="6.125" style="89" customWidth="1"/>
    <col min="14" max="14" width="11.625" style="89" customWidth="1"/>
    <col min="15" max="15" width="12.125" style="89" customWidth="1"/>
    <col min="16" max="16" width="8.625" style="89" customWidth="1"/>
    <col min="17" max="17" width="12.125" style="89" customWidth="1"/>
    <col min="18" max="18" width="8.625" style="89" customWidth="1"/>
    <col min="19" max="19" width="12.125" style="89" customWidth="1"/>
    <col min="20" max="21" width="10.625" style="89" customWidth="1"/>
    <col min="22" max="22" width="1.625" style="89" customWidth="1"/>
    <col min="23" max="25" width="3.625" style="89" customWidth="1"/>
    <col min="26" max="26" width="2.625" style="89" customWidth="1"/>
    <col min="27" max="27" width="3.625" style="89" customWidth="1"/>
    <col min="28" max="16384" width="9" style="89"/>
  </cols>
  <sheetData>
    <row r="1" spans="1:27" ht="30" customHeight="1" x14ac:dyDescent="0.15">
      <c r="A1" s="328" t="s">
        <v>172</v>
      </c>
      <c r="B1" s="84"/>
      <c r="C1" s="85" t="s">
        <v>174</v>
      </c>
      <c r="D1" s="86"/>
      <c r="E1" s="86"/>
      <c r="F1" s="86"/>
      <c r="G1" s="86"/>
      <c r="H1" s="86"/>
      <c r="I1" s="86"/>
      <c r="J1" s="86"/>
      <c r="K1" s="86"/>
      <c r="L1" s="86"/>
      <c r="M1" s="86"/>
      <c r="N1" s="86"/>
      <c r="O1" s="86"/>
      <c r="P1" s="86"/>
      <c r="Q1" s="86"/>
      <c r="R1" s="86"/>
      <c r="S1" s="86"/>
      <c r="T1" s="86"/>
      <c r="U1" s="86"/>
      <c r="V1" s="86"/>
      <c r="W1" s="327" t="s">
        <v>184</v>
      </c>
      <c r="X1" s="87"/>
      <c r="Y1" s="87"/>
      <c r="Z1" s="87"/>
      <c r="AA1" s="88"/>
    </row>
    <row r="2" spans="1:27" ht="15.75" hidden="1" customHeight="1" x14ac:dyDescent="0.15">
      <c r="A2" s="328" t="s">
        <v>6</v>
      </c>
      <c r="B2" s="84"/>
      <c r="C2" s="90"/>
      <c r="D2" s="90"/>
      <c r="AA2" s="88"/>
    </row>
    <row r="3" spans="1:27" ht="30" customHeight="1" x14ac:dyDescent="0.15">
      <c r="A3" s="329" t="s">
        <v>185</v>
      </c>
      <c r="B3" s="91"/>
      <c r="C3" s="89" t="s">
        <v>173</v>
      </c>
      <c r="AA3" s="88"/>
    </row>
    <row r="4" spans="1:27" ht="5.25" customHeight="1" x14ac:dyDescent="0.15">
      <c r="A4" s="91"/>
      <c r="B4" s="91"/>
      <c r="C4" s="92"/>
      <c r="D4" s="93"/>
      <c r="E4" s="93"/>
      <c r="F4" s="93"/>
      <c r="G4" s="93"/>
      <c r="H4" s="93"/>
      <c r="I4" s="93"/>
      <c r="J4" s="93"/>
      <c r="K4" s="93"/>
      <c r="L4" s="93"/>
      <c r="M4" s="93"/>
      <c r="N4" s="93"/>
      <c r="O4" s="93"/>
      <c r="P4" s="93"/>
      <c r="Q4" s="93"/>
      <c r="R4" s="93"/>
      <c r="S4" s="93"/>
      <c r="T4" s="93"/>
      <c r="U4" s="93"/>
      <c r="V4" s="93"/>
      <c r="W4" s="93"/>
      <c r="X4" s="93"/>
      <c r="Y4" s="93"/>
      <c r="Z4" s="94"/>
    </row>
    <row r="5" spans="1:27" ht="15" customHeight="1" x14ac:dyDescent="0.15">
      <c r="A5" s="91"/>
      <c r="B5" s="91"/>
      <c r="C5" s="95" t="s">
        <v>84</v>
      </c>
      <c r="D5" s="96"/>
      <c r="E5" s="96"/>
      <c r="F5" s="96"/>
      <c r="G5" s="96"/>
      <c r="H5" s="96"/>
      <c r="I5" s="96"/>
      <c r="J5" s="96"/>
      <c r="K5" s="96"/>
      <c r="L5" s="96"/>
      <c r="M5" s="96"/>
      <c r="N5" s="96"/>
      <c r="O5" s="96"/>
      <c r="P5" s="96"/>
      <c r="Q5" s="96"/>
      <c r="R5" s="96"/>
      <c r="S5" s="96"/>
      <c r="T5" s="96"/>
      <c r="U5" s="96"/>
      <c r="V5" s="96"/>
      <c r="W5" s="96"/>
      <c r="X5" s="96"/>
      <c r="Y5" s="96"/>
      <c r="Z5" s="97"/>
    </row>
    <row r="6" spans="1:27" ht="15" customHeight="1" x14ac:dyDescent="0.15">
      <c r="A6" s="91"/>
      <c r="B6" s="91"/>
      <c r="C6" s="95" t="s">
        <v>0</v>
      </c>
      <c r="D6" s="96"/>
      <c r="E6" s="96"/>
      <c r="F6" s="96"/>
      <c r="G6" s="96"/>
      <c r="H6" s="96"/>
      <c r="I6" s="96"/>
      <c r="J6" s="96"/>
      <c r="K6" s="96"/>
      <c r="L6" s="96"/>
      <c r="M6" s="96"/>
      <c r="N6" s="96"/>
      <c r="O6" s="96"/>
      <c r="P6" s="96"/>
      <c r="Q6" s="96"/>
      <c r="R6" s="96"/>
      <c r="S6" s="96"/>
      <c r="T6" s="96"/>
      <c r="U6" s="96"/>
      <c r="V6" s="96"/>
      <c r="W6" s="96"/>
      <c r="X6" s="96"/>
      <c r="Y6" s="96"/>
      <c r="Z6" s="97"/>
    </row>
    <row r="7" spans="1:27" ht="15" customHeight="1" x14ac:dyDescent="0.15">
      <c r="A7" s="91"/>
      <c r="B7" s="91"/>
      <c r="C7" s="95" t="s">
        <v>1</v>
      </c>
      <c r="D7" s="96"/>
      <c r="E7" s="96"/>
      <c r="F7" s="96"/>
      <c r="G7" s="96"/>
      <c r="H7" s="96"/>
      <c r="I7" s="96"/>
      <c r="J7" s="96"/>
      <c r="K7" s="96"/>
      <c r="L7" s="96"/>
      <c r="M7" s="96"/>
      <c r="N7" s="96"/>
      <c r="O7" s="96"/>
      <c r="P7" s="96"/>
      <c r="Q7" s="96"/>
      <c r="R7" s="96"/>
      <c r="S7" s="96"/>
      <c r="T7" s="96"/>
      <c r="U7" s="96"/>
      <c r="V7" s="96"/>
      <c r="W7" s="96"/>
      <c r="X7" s="96"/>
      <c r="Y7" s="96"/>
      <c r="Z7" s="97"/>
    </row>
    <row r="8" spans="1:27" ht="13.5" hidden="1" x14ac:dyDescent="0.15">
      <c r="A8" s="91"/>
      <c r="B8" s="91"/>
      <c r="C8" s="95"/>
      <c r="D8" s="96"/>
      <c r="E8" s="96"/>
      <c r="F8" s="96"/>
      <c r="G8" s="96"/>
      <c r="H8" s="96"/>
      <c r="I8" s="96"/>
      <c r="J8" s="96"/>
      <c r="K8" s="96"/>
      <c r="L8" s="96"/>
      <c r="M8" s="96"/>
      <c r="N8" s="96"/>
      <c r="O8" s="96"/>
      <c r="P8" s="96"/>
      <c r="Q8" s="96"/>
      <c r="R8" s="96"/>
      <c r="S8" s="96"/>
      <c r="T8" s="96"/>
      <c r="U8" s="96"/>
      <c r="V8" s="96"/>
      <c r="W8" s="96"/>
      <c r="X8" s="96"/>
      <c r="Y8" s="96"/>
      <c r="Z8" s="97"/>
    </row>
    <row r="9" spans="1:27" ht="5.25" customHeight="1" x14ac:dyDescent="0.15">
      <c r="A9" s="91"/>
      <c r="B9" s="91"/>
      <c r="C9" s="98"/>
      <c r="D9" s="99"/>
      <c r="E9" s="99"/>
      <c r="F9" s="99"/>
      <c r="G9" s="99"/>
      <c r="H9" s="99"/>
      <c r="I9" s="99"/>
      <c r="J9" s="99"/>
      <c r="K9" s="99"/>
      <c r="L9" s="99"/>
      <c r="M9" s="99"/>
      <c r="N9" s="99"/>
      <c r="O9" s="99"/>
      <c r="P9" s="99"/>
      <c r="Q9" s="99"/>
      <c r="R9" s="99"/>
      <c r="S9" s="99"/>
      <c r="T9" s="99"/>
      <c r="U9" s="99"/>
      <c r="V9" s="99"/>
      <c r="W9" s="99"/>
      <c r="X9" s="99"/>
      <c r="Y9" s="99"/>
      <c r="Z9" s="100"/>
    </row>
    <row r="10" spans="1:27" ht="30" customHeight="1" x14ac:dyDescent="0.15">
      <c r="A10" s="91"/>
      <c r="B10" s="91"/>
    </row>
    <row r="11" spans="1:27" ht="15.75" hidden="1" customHeight="1" x14ac:dyDescent="0.15">
      <c r="A11" s="91"/>
      <c r="B11" s="91"/>
    </row>
    <row r="12" spans="1:27" ht="15.75" hidden="1" customHeight="1" x14ac:dyDescent="0.15">
      <c r="A12" s="91"/>
      <c r="B12" s="91"/>
    </row>
    <row r="13" spans="1:27" ht="20.100000000000001" customHeight="1" x14ac:dyDescent="0.15">
      <c r="A13" s="91"/>
      <c r="B13" s="91"/>
      <c r="C13" s="101" t="s">
        <v>61</v>
      </c>
      <c r="D13" s="102"/>
      <c r="E13" s="102"/>
      <c r="F13" s="102"/>
      <c r="G13" s="102"/>
      <c r="H13" s="103"/>
    </row>
    <row r="14" spans="1:27" ht="15" customHeight="1" x14ac:dyDescent="0.15">
      <c r="A14" s="91"/>
      <c r="B14" s="91"/>
      <c r="C14" s="104"/>
      <c r="D14" s="105"/>
      <c r="E14" s="105"/>
      <c r="F14" s="105"/>
      <c r="G14" s="105"/>
      <c r="H14" s="105"/>
      <c r="I14" s="106"/>
      <c r="J14" s="106"/>
      <c r="K14" s="106"/>
      <c r="L14" s="106"/>
      <c r="M14" s="106"/>
      <c r="N14" s="106"/>
      <c r="O14" s="106"/>
      <c r="P14" s="106"/>
      <c r="Q14" s="106"/>
      <c r="R14" s="106"/>
      <c r="S14" s="106"/>
      <c r="T14" s="106"/>
      <c r="U14" s="106"/>
      <c r="V14" s="106"/>
      <c r="W14" s="106"/>
      <c r="X14" s="106"/>
      <c r="Y14" s="106"/>
      <c r="Z14" s="107"/>
    </row>
    <row r="15" spans="1:27" ht="15.75" hidden="1" customHeight="1" x14ac:dyDescent="0.15">
      <c r="A15" s="91"/>
      <c r="B15" s="91"/>
      <c r="C15" s="108"/>
      <c r="D15" s="109"/>
      <c r="E15" s="110"/>
      <c r="F15" s="110"/>
      <c r="G15" s="110"/>
      <c r="H15" s="110"/>
      <c r="I15" s="111"/>
      <c r="J15" s="112"/>
      <c r="K15" s="112"/>
      <c r="L15" s="112"/>
      <c r="M15" s="112"/>
      <c r="N15" s="112"/>
      <c r="O15" s="112"/>
      <c r="P15" s="112"/>
      <c r="Q15" s="112"/>
      <c r="R15" s="112"/>
      <c r="S15" s="112"/>
      <c r="T15" s="112"/>
      <c r="U15" s="112"/>
      <c r="V15" s="112"/>
      <c r="W15" s="112"/>
      <c r="X15" s="112"/>
      <c r="Y15" s="112"/>
      <c r="Z15" s="113"/>
    </row>
    <row r="16" spans="1:27" ht="15.75" hidden="1" customHeight="1" x14ac:dyDescent="0.15">
      <c r="A16" s="91"/>
      <c r="B16" s="91"/>
      <c r="C16" s="108"/>
      <c r="D16" s="109"/>
      <c r="E16" s="114"/>
      <c r="F16" s="114"/>
      <c r="G16" s="114"/>
      <c r="H16" s="114"/>
      <c r="I16" s="111"/>
      <c r="J16" s="115"/>
      <c r="K16" s="115"/>
      <c r="L16" s="115"/>
      <c r="M16" s="115"/>
      <c r="N16" s="115"/>
      <c r="O16" s="115"/>
      <c r="P16" s="115"/>
      <c r="Q16" s="115"/>
      <c r="R16" s="115"/>
      <c r="S16" s="115"/>
      <c r="T16" s="115"/>
      <c r="U16" s="115"/>
      <c r="V16" s="115"/>
      <c r="W16" s="115"/>
      <c r="X16" s="115"/>
      <c r="Y16" s="115"/>
      <c r="Z16" s="113"/>
    </row>
    <row r="17" spans="1:26" ht="15.75" hidden="1" customHeight="1" x14ac:dyDescent="0.15">
      <c r="A17" s="91"/>
      <c r="B17" s="91"/>
      <c r="C17" s="108"/>
      <c r="D17" s="109"/>
      <c r="E17" s="114"/>
      <c r="F17" s="114"/>
      <c r="G17" s="114"/>
      <c r="H17" s="114"/>
      <c r="I17" s="111"/>
      <c r="J17" s="115"/>
      <c r="K17" s="115"/>
      <c r="L17" s="115"/>
      <c r="M17" s="115"/>
      <c r="N17" s="115"/>
      <c r="O17" s="115"/>
      <c r="P17" s="115"/>
      <c r="Q17" s="115"/>
      <c r="R17" s="115"/>
      <c r="S17" s="115"/>
      <c r="T17" s="115"/>
      <c r="U17" s="115"/>
      <c r="V17" s="115"/>
      <c r="W17" s="115"/>
      <c r="X17" s="115"/>
      <c r="Y17" s="115"/>
      <c r="Z17" s="113"/>
    </row>
    <row r="18" spans="1:26" ht="15.75" hidden="1" customHeight="1" x14ac:dyDescent="0.15">
      <c r="A18" s="91"/>
      <c r="B18" s="91"/>
      <c r="C18" s="108"/>
      <c r="D18" s="109"/>
      <c r="E18" s="114"/>
      <c r="F18" s="114"/>
      <c r="G18" s="114"/>
      <c r="H18" s="114"/>
      <c r="I18" s="111"/>
      <c r="J18" s="115"/>
      <c r="K18" s="115"/>
      <c r="L18" s="115"/>
      <c r="M18" s="115"/>
      <c r="N18" s="115"/>
      <c r="O18" s="115"/>
      <c r="P18" s="115"/>
      <c r="Q18" s="115"/>
      <c r="R18" s="115"/>
      <c r="S18" s="115"/>
      <c r="T18" s="115"/>
      <c r="U18" s="115"/>
      <c r="V18" s="115"/>
      <c r="W18" s="115"/>
      <c r="X18" s="115"/>
      <c r="Y18" s="115"/>
      <c r="Z18" s="113"/>
    </row>
    <row r="19" spans="1:26" ht="15.75" hidden="1" customHeight="1" x14ac:dyDescent="0.15">
      <c r="A19" s="91"/>
      <c r="B19" s="91"/>
      <c r="C19" s="108"/>
      <c r="D19" s="109"/>
      <c r="E19" s="114"/>
      <c r="F19" s="114"/>
      <c r="G19" s="114"/>
      <c r="H19" s="114"/>
      <c r="I19" s="111"/>
      <c r="J19" s="115"/>
      <c r="K19" s="115"/>
      <c r="L19" s="115"/>
      <c r="M19" s="115"/>
      <c r="N19" s="115"/>
      <c r="O19" s="115"/>
      <c r="P19" s="115"/>
      <c r="Q19" s="115"/>
      <c r="R19" s="115"/>
      <c r="S19" s="115"/>
      <c r="T19" s="115"/>
      <c r="U19" s="115"/>
      <c r="V19" s="115"/>
      <c r="W19" s="115"/>
      <c r="X19" s="115"/>
      <c r="Y19" s="115"/>
      <c r="Z19" s="113"/>
    </row>
    <row r="20" spans="1:26" ht="20.100000000000001" customHeight="1" x14ac:dyDescent="0.15">
      <c r="A20" s="91">
        <f>IFERROR(IF(TRIM($I20)="",1001,0),3)</f>
        <v>1001</v>
      </c>
      <c r="B20" s="91"/>
      <c r="C20" s="108"/>
      <c r="D20" s="109">
        <v>1</v>
      </c>
      <c r="E20" s="89" t="s">
        <v>31</v>
      </c>
      <c r="I20" s="44"/>
      <c r="J20" s="45"/>
      <c r="K20" s="45"/>
      <c r="L20" s="45"/>
      <c r="M20" s="45"/>
      <c r="N20" s="114"/>
      <c r="O20" s="114"/>
      <c r="P20" s="114"/>
      <c r="Q20" s="114"/>
      <c r="R20" s="114"/>
      <c r="S20" s="114"/>
      <c r="T20" s="114"/>
      <c r="U20" s="114"/>
      <c r="V20" s="114"/>
      <c r="W20" s="114"/>
      <c r="X20" s="114"/>
      <c r="Y20" s="114"/>
      <c r="Z20" s="113"/>
    </row>
    <row r="21" spans="1:26" ht="20.100000000000001" customHeight="1" x14ac:dyDescent="0.15">
      <c r="A21" s="91"/>
      <c r="B21" s="91"/>
      <c r="C21" s="108"/>
      <c r="D21" s="109"/>
      <c r="E21" s="114"/>
      <c r="F21" s="114"/>
      <c r="G21" s="114"/>
      <c r="H21" s="114"/>
      <c r="I21" s="111"/>
      <c r="J21" s="116" t="s">
        <v>81</v>
      </c>
      <c r="K21" s="115"/>
      <c r="L21" s="115"/>
      <c r="M21" s="115"/>
      <c r="N21" s="115"/>
      <c r="O21" s="115"/>
      <c r="P21" s="115"/>
      <c r="Q21" s="115"/>
      <c r="R21" s="115"/>
      <c r="S21" s="115"/>
      <c r="T21" s="115"/>
      <c r="U21" s="115"/>
      <c r="V21" s="115"/>
      <c r="W21" s="115"/>
      <c r="X21" s="115"/>
      <c r="Y21" s="115"/>
      <c r="Z21" s="113"/>
    </row>
    <row r="22" spans="1:26" ht="20.100000000000001" customHeight="1" x14ac:dyDescent="0.15">
      <c r="A22" s="91">
        <f>IFERROR(IF(AND(TRIM($I22)&lt;&gt;"", OR(ISERROR(FIND("@"&amp;LEFT($I22,3)&amp;"@", 都道府県3))=FALSE, ISERROR(FIND("@"&amp;LEFT($I22,4)&amp;"@",都道府県4))=FALSE))=FALSE,1001,0),3)</f>
        <v>1001</v>
      </c>
      <c r="B22" s="91"/>
      <c r="C22" s="108"/>
      <c r="D22" s="109">
        <v>2</v>
      </c>
      <c r="E22" s="89" t="s">
        <v>32</v>
      </c>
      <c r="I22" s="39"/>
      <c r="J22" s="39"/>
      <c r="K22" s="39"/>
      <c r="L22" s="39"/>
      <c r="M22" s="39"/>
      <c r="N22" s="39"/>
      <c r="O22" s="39"/>
      <c r="P22" s="39"/>
      <c r="Q22" s="40"/>
      <c r="R22" s="39"/>
      <c r="S22" s="39"/>
      <c r="T22" s="39"/>
      <c r="U22" s="39"/>
      <c r="V22" s="39"/>
      <c r="W22" s="39"/>
      <c r="X22" s="39"/>
      <c r="Y22" s="39"/>
      <c r="Z22" s="113"/>
    </row>
    <row r="23" spans="1:26" ht="20.100000000000001" customHeight="1" x14ac:dyDescent="0.15">
      <c r="A23" s="91"/>
      <c r="B23" s="91"/>
      <c r="C23" s="108"/>
      <c r="D23" s="109"/>
      <c r="E23" s="114"/>
      <c r="F23" s="114"/>
      <c r="G23" s="114"/>
      <c r="H23" s="114"/>
      <c r="I23" s="111"/>
      <c r="J23" s="116" t="s">
        <v>33</v>
      </c>
      <c r="K23" s="115"/>
      <c r="L23" s="115"/>
      <c r="M23" s="115"/>
      <c r="N23" s="115"/>
      <c r="O23" s="115"/>
      <c r="P23" s="115"/>
      <c r="Q23" s="115"/>
      <c r="R23" s="115"/>
      <c r="S23" s="115"/>
      <c r="T23" s="115"/>
      <c r="U23" s="115"/>
      <c r="V23" s="115"/>
      <c r="W23" s="115"/>
      <c r="X23" s="115"/>
      <c r="Y23" s="115"/>
      <c r="Z23" s="113"/>
    </row>
    <row r="24" spans="1:26" ht="20.100000000000001" customHeight="1" x14ac:dyDescent="0.15">
      <c r="A24" s="91">
        <f>IFERROR(IF(TRIM($I24)="",1001,0),3)</f>
        <v>1001</v>
      </c>
      <c r="B24" s="91"/>
      <c r="C24" s="108"/>
      <c r="D24" s="109">
        <v>3</v>
      </c>
      <c r="E24" s="89" t="s">
        <v>62</v>
      </c>
      <c r="I24" s="41"/>
      <c r="J24" s="41"/>
      <c r="K24" s="41"/>
      <c r="L24" s="41"/>
      <c r="M24" s="41"/>
      <c r="N24" s="41"/>
      <c r="O24" s="41"/>
      <c r="P24" s="41"/>
      <c r="Q24" s="43"/>
      <c r="R24" s="41"/>
      <c r="S24" s="41"/>
      <c r="T24" s="41"/>
      <c r="U24" s="41"/>
      <c r="V24" s="41"/>
      <c r="W24" s="41"/>
      <c r="X24" s="41"/>
      <c r="Y24" s="41"/>
      <c r="Z24" s="113"/>
    </row>
    <row r="25" spans="1:26" ht="20.100000000000001" customHeight="1" x14ac:dyDescent="0.15">
      <c r="A25" s="91"/>
      <c r="B25" s="91"/>
      <c r="C25" s="117"/>
      <c r="D25" s="114"/>
      <c r="E25" s="114"/>
      <c r="F25" s="114"/>
      <c r="G25" s="114"/>
      <c r="H25" s="114"/>
      <c r="I25" s="111"/>
      <c r="J25" s="116" t="s">
        <v>75</v>
      </c>
      <c r="K25" s="115"/>
      <c r="L25" s="115"/>
      <c r="M25" s="115"/>
      <c r="N25" s="115"/>
      <c r="O25" s="115"/>
      <c r="P25" s="115"/>
      <c r="Q25" s="115"/>
      <c r="R25" s="115"/>
      <c r="S25" s="115"/>
      <c r="T25" s="115"/>
      <c r="U25" s="115"/>
      <c r="V25" s="115"/>
      <c r="W25" s="115"/>
      <c r="X25" s="115"/>
      <c r="Y25" s="115"/>
      <c r="Z25" s="113"/>
    </row>
    <row r="26" spans="1:26" ht="20.100000000000001" customHeight="1" x14ac:dyDescent="0.15">
      <c r="A26" s="91">
        <f>IFERROR(IF(TRIM($I26)="",1001,0),3)</f>
        <v>1001</v>
      </c>
      <c r="B26" s="91"/>
      <c r="C26" s="108"/>
      <c r="D26" s="109">
        <v>4</v>
      </c>
      <c r="E26" s="89" t="s">
        <v>34</v>
      </c>
      <c r="I26" s="41"/>
      <c r="J26" s="41"/>
      <c r="K26" s="41"/>
      <c r="L26" s="41"/>
      <c r="M26" s="41"/>
      <c r="N26" s="41"/>
      <c r="O26" s="41"/>
      <c r="P26" s="41"/>
      <c r="Q26" s="43"/>
      <c r="R26" s="41"/>
      <c r="S26" s="41"/>
      <c r="T26" s="41"/>
      <c r="U26" s="41"/>
      <c r="V26" s="41"/>
      <c r="W26" s="41"/>
      <c r="X26" s="41"/>
      <c r="Y26" s="41"/>
      <c r="Z26" s="113"/>
    </row>
    <row r="27" spans="1:26" ht="20.100000000000001" customHeight="1" x14ac:dyDescent="0.15">
      <c r="A27" s="91"/>
      <c r="B27" s="91"/>
      <c r="C27" s="117"/>
      <c r="D27" s="114"/>
      <c r="E27" s="114"/>
      <c r="F27" s="114"/>
      <c r="G27" s="114"/>
      <c r="H27" s="114"/>
      <c r="I27" s="111"/>
      <c r="J27" s="116" t="s">
        <v>76</v>
      </c>
      <c r="K27" s="115"/>
      <c r="L27" s="115"/>
      <c r="M27" s="115"/>
      <c r="N27" s="115"/>
      <c r="O27" s="115"/>
      <c r="P27" s="115"/>
      <c r="Q27" s="118"/>
      <c r="R27" s="115"/>
      <c r="S27" s="115"/>
      <c r="T27" s="115"/>
      <c r="U27" s="115"/>
      <c r="V27" s="115"/>
      <c r="W27" s="115"/>
      <c r="X27" s="115"/>
      <c r="Y27" s="115"/>
      <c r="Z27" s="119"/>
    </row>
    <row r="28" spans="1:26" ht="20.100000000000001" customHeight="1" x14ac:dyDescent="0.15">
      <c r="A28" s="91">
        <f>IFERROR(IF(TRIM($I28)="",1001,0),3)</f>
        <v>1001</v>
      </c>
      <c r="B28" s="91"/>
      <c r="C28" s="108"/>
      <c r="D28" s="109">
        <v>5</v>
      </c>
      <c r="E28" s="89" t="s">
        <v>35</v>
      </c>
      <c r="I28" s="41"/>
      <c r="J28" s="41"/>
      <c r="K28" s="41"/>
      <c r="L28" s="41"/>
      <c r="M28" s="41"/>
      <c r="N28" s="41"/>
      <c r="O28" s="41"/>
      <c r="P28" s="41"/>
      <c r="Q28" s="41"/>
      <c r="R28" s="41"/>
      <c r="S28" s="41"/>
      <c r="T28" s="41"/>
      <c r="U28" s="41"/>
      <c r="V28" s="41"/>
      <c r="W28" s="41"/>
      <c r="X28" s="41"/>
      <c r="Y28" s="41"/>
      <c r="Z28" s="113"/>
    </row>
    <row r="29" spans="1:26" ht="20.100000000000001" customHeight="1" x14ac:dyDescent="0.15">
      <c r="A29" s="91"/>
      <c r="B29" s="91"/>
      <c r="C29" s="117"/>
      <c r="D29" s="114"/>
      <c r="E29" s="114"/>
      <c r="F29" s="114"/>
      <c r="G29" s="114"/>
      <c r="H29" s="114"/>
      <c r="I29" s="111"/>
      <c r="J29" s="116" t="s">
        <v>69</v>
      </c>
      <c r="K29" s="115"/>
      <c r="L29" s="115"/>
      <c r="M29" s="115"/>
      <c r="N29" s="115"/>
      <c r="O29" s="115"/>
      <c r="P29" s="115"/>
      <c r="Q29" s="115"/>
      <c r="R29" s="115"/>
      <c r="S29" s="115"/>
      <c r="T29" s="115"/>
      <c r="U29" s="115"/>
      <c r="V29" s="115"/>
      <c r="W29" s="115"/>
      <c r="X29" s="115"/>
      <c r="Y29" s="115"/>
      <c r="Z29" s="119"/>
    </row>
    <row r="30" spans="1:26" ht="20.100000000000001" customHeight="1" x14ac:dyDescent="0.15">
      <c r="A30" s="91">
        <f>IFERROR(IF(OR(TRIM($I30)="", NOT(OR(IFERROR(SEARCH(" ",$I30),0)&gt;0, IFERROR(SEARCH("　",$I30),0)&gt;0))),1001,0),3)</f>
        <v>1001</v>
      </c>
      <c r="B30" s="91"/>
      <c r="C30" s="108"/>
      <c r="D30" s="109">
        <v>6</v>
      </c>
      <c r="E30" s="89" t="s">
        <v>63</v>
      </c>
      <c r="I30" s="41"/>
      <c r="J30" s="41"/>
      <c r="K30" s="41"/>
      <c r="L30" s="41"/>
      <c r="M30" s="41"/>
      <c r="N30" s="41"/>
      <c r="O30" s="41"/>
      <c r="P30" s="41"/>
      <c r="Q30" s="41"/>
      <c r="R30" s="41"/>
      <c r="S30" s="41"/>
      <c r="T30" s="41"/>
      <c r="U30" s="41"/>
      <c r="V30" s="41"/>
      <c r="W30" s="41"/>
      <c r="X30" s="41"/>
      <c r="Y30" s="41"/>
      <c r="Z30" s="113"/>
    </row>
    <row r="31" spans="1:26" ht="20.100000000000001" customHeight="1" x14ac:dyDescent="0.15">
      <c r="A31" s="91"/>
      <c r="B31" s="91"/>
      <c r="C31" s="117"/>
      <c r="D31" s="114"/>
      <c r="E31" s="114"/>
      <c r="F31" s="114"/>
      <c r="G31" s="114"/>
      <c r="H31" s="114"/>
      <c r="I31" s="120"/>
      <c r="J31" s="116" t="s">
        <v>36</v>
      </c>
      <c r="K31" s="116"/>
      <c r="L31" s="116"/>
      <c r="M31" s="116"/>
      <c r="N31" s="116"/>
      <c r="O31" s="116"/>
      <c r="P31" s="116"/>
      <c r="Q31" s="116"/>
      <c r="R31" s="116"/>
      <c r="S31" s="116"/>
      <c r="T31" s="116"/>
      <c r="U31" s="116"/>
      <c r="V31" s="116"/>
      <c r="W31" s="116"/>
      <c r="X31" s="116"/>
      <c r="Y31" s="116"/>
      <c r="Z31" s="119"/>
    </row>
    <row r="32" spans="1:26" ht="20.100000000000001" customHeight="1" x14ac:dyDescent="0.15">
      <c r="A32" s="91">
        <f>IFERROR(IF(OR(TRIM($I32)="", NOT(OR(IFERROR(SEARCH(" ",$I32),0)&gt;0, IFERROR(SEARCH("　",$I32),0)&gt;0))),1001,0),3)</f>
        <v>1001</v>
      </c>
      <c r="B32" s="91"/>
      <c r="C32" s="108"/>
      <c r="D32" s="109">
        <v>7</v>
      </c>
      <c r="E32" s="89" t="s">
        <v>37</v>
      </c>
      <c r="I32" s="41"/>
      <c r="J32" s="41"/>
      <c r="K32" s="41"/>
      <c r="L32" s="41"/>
      <c r="M32" s="41"/>
      <c r="N32" s="41"/>
      <c r="O32" s="41"/>
      <c r="P32" s="41"/>
      <c r="Q32" s="41"/>
      <c r="R32" s="41"/>
      <c r="S32" s="41"/>
      <c r="T32" s="41"/>
      <c r="U32" s="41"/>
      <c r="V32" s="41"/>
      <c r="W32" s="41"/>
      <c r="X32" s="41"/>
      <c r="Y32" s="41"/>
      <c r="Z32" s="113"/>
    </row>
    <row r="33" spans="1:27" ht="20.100000000000001" customHeight="1" x14ac:dyDescent="0.15">
      <c r="A33" s="91"/>
      <c r="B33" s="91"/>
      <c r="C33" s="117"/>
      <c r="D33" s="114"/>
      <c r="E33" s="114"/>
      <c r="F33" s="114"/>
      <c r="G33" s="114"/>
      <c r="H33" s="114"/>
      <c r="I33" s="120"/>
      <c r="J33" s="116" t="s">
        <v>38</v>
      </c>
      <c r="K33" s="116"/>
      <c r="L33" s="116"/>
      <c r="M33" s="116"/>
      <c r="N33" s="116"/>
      <c r="O33" s="116"/>
      <c r="P33" s="116"/>
      <c r="Q33" s="116"/>
      <c r="R33" s="116"/>
      <c r="S33" s="116"/>
      <c r="T33" s="116"/>
      <c r="U33" s="116"/>
      <c r="V33" s="116"/>
      <c r="W33" s="116"/>
      <c r="X33" s="116"/>
      <c r="Y33" s="116"/>
      <c r="Z33" s="113"/>
    </row>
    <row r="34" spans="1:27" ht="20.100000000000001" customHeight="1" x14ac:dyDescent="0.15">
      <c r="A34" s="91">
        <f>IFERROR(IF(NOT(AND(TRIM($I34)&lt;&gt;"",ISNUMBER(VALUE(SUBSTITUTE($I34,"-",""))), IFERROR(SEARCH("-",$I34),0)&gt;0)),1001,0),3)</f>
        <v>1001</v>
      </c>
      <c r="B34" s="91"/>
      <c r="C34" s="108"/>
      <c r="D34" s="109">
        <v>8</v>
      </c>
      <c r="E34" s="89" t="s">
        <v>39</v>
      </c>
      <c r="I34" s="41"/>
      <c r="J34" s="41"/>
      <c r="K34" s="41"/>
      <c r="L34" s="41"/>
      <c r="M34" s="41"/>
      <c r="O34" s="121" t="s">
        <v>40</v>
      </c>
      <c r="P34" s="1"/>
      <c r="Q34" s="89" t="s">
        <v>41</v>
      </c>
      <c r="Y34" s="115"/>
      <c r="Z34" s="113"/>
    </row>
    <row r="35" spans="1:27" ht="20.100000000000001" customHeight="1" x14ac:dyDescent="0.15">
      <c r="A35" s="91"/>
      <c r="B35" s="91"/>
      <c r="C35" s="117"/>
      <c r="D35" s="114"/>
      <c r="E35" s="114"/>
      <c r="F35" s="114"/>
      <c r="G35" s="114"/>
      <c r="H35" s="114"/>
      <c r="I35" s="111"/>
      <c r="J35" s="116" t="s">
        <v>42</v>
      </c>
      <c r="K35" s="115"/>
      <c r="L35" s="115"/>
      <c r="M35" s="115"/>
      <c r="N35" s="115"/>
      <c r="O35" s="115"/>
      <c r="P35" s="115"/>
      <c r="Q35" s="115"/>
      <c r="R35" s="115"/>
      <c r="S35" s="115"/>
      <c r="T35" s="115"/>
      <c r="U35" s="115"/>
      <c r="V35" s="115"/>
      <c r="W35" s="115"/>
      <c r="X35" s="115"/>
      <c r="Y35" s="115"/>
      <c r="Z35" s="113"/>
    </row>
    <row r="36" spans="1:27" ht="20.100000000000001" customHeight="1" x14ac:dyDescent="0.15">
      <c r="A36" s="91">
        <f>IFERROR(IF(AND(TRIM($I36)&lt;&gt;"", NOT(AND(ISNUMBER(VALUE(SUBSTITUTE($I36,"-",""))), IFERROR(SEARCH("-",$I36),0)&gt;0))),1001,0),3)</f>
        <v>0</v>
      </c>
      <c r="B36" s="91"/>
      <c r="C36" s="108"/>
      <c r="D36" s="109">
        <v>9</v>
      </c>
      <c r="E36" s="89" t="s">
        <v>175</v>
      </c>
      <c r="I36" s="41"/>
      <c r="J36" s="41"/>
      <c r="K36" s="41"/>
      <c r="L36" s="41"/>
      <c r="M36" s="41"/>
      <c r="N36" s="115"/>
      <c r="O36" s="115"/>
      <c r="P36" s="115"/>
      <c r="Q36" s="115"/>
      <c r="R36" s="115"/>
      <c r="S36" s="115"/>
      <c r="T36" s="115"/>
      <c r="U36" s="115"/>
      <c r="V36" s="115"/>
      <c r="W36" s="115"/>
      <c r="X36" s="115"/>
      <c r="Y36" s="115"/>
      <c r="Z36" s="113"/>
    </row>
    <row r="37" spans="1:27" ht="20.100000000000001" customHeight="1" x14ac:dyDescent="0.15">
      <c r="A37" s="91"/>
      <c r="B37" s="91"/>
      <c r="C37" s="117"/>
      <c r="D37" s="114"/>
      <c r="E37" s="114"/>
      <c r="F37" s="114"/>
      <c r="G37" s="114"/>
      <c r="H37" s="114"/>
      <c r="I37" s="111"/>
      <c r="J37" s="122" t="s">
        <v>178</v>
      </c>
      <c r="K37" s="123"/>
      <c r="L37" s="123"/>
      <c r="M37" s="123"/>
      <c r="N37" s="123"/>
      <c r="O37" s="123"/>
      <c r="P37" s="123"/>
      <c r="Q37" s="123"/>
      <c r="R37" s="123"/>
      <c r="S37" s="123"/>
      <c r="T37" s="123"/>
      <c r="U37" s="123"/>
      <c r="V37" s="123"/>
      <c r="W37" s="123"/>
      <c r="X37" s="123"/>
      <c r="Y37" s="123"/>
      <c r="Z37" s="113"/>
    </row>
    <row r="38" spans="1:27" ht="20.100000000000001" customHeight="1" x14ac:dyDescent="0.15">
      <c r="A38" s="91">
        <f>IFERROR(IF(NOT(AND(TRIM($I38)&lt;&gt;"",ISNUMBER(VALUE(SUBSTITUTE($I38,"-",""))), IFERROR(SEARCH("-",$I38),0)&gt;0)),1001,0),3)</f>
        <v>1001</v>
      </c>
      <c r="B38" s="91"/>
      <c r="C38" s="108"/>
      <c r="D38" s="109">
        <v>10</v>
      </c>
      <c r="E38" s="89" t="s">
        <v>43</v>
      </c>
      <c r="I38" s="41"/>
      <c r="J38" s="41"/>
      <c r="K38" s="41"/>
      <c r="L38" s="41"/>
      <c r="M38" s="41"/>
      <c r="N38" s="115"/>
      <c r="O38" s="115"/>
      <c r="P38" s="115"/>
      <c r="Q38" s="115"/>
      <c r="R38" s="115"/>
      <c r="S38" s="115"/>
      <c r="T38" s="115"/>
      <c r="U38" s="115"/>
      <c r="V38" s="115"/>
      <c r="W38" s="115"/>
      <c r="X38" s="115"/>
      <c r="Y38" s="115"/>
      <c r="Z38" s="113"/>
    </row>
    <row r="39" spans="1:27" ht="30" customHeight="1" x14ac:dyDescent="0.15">
      <c r="A39" s="91"/>
      <c r="B39" s="91"/>
      <c r="C39" s="117"/>
      <c r="D39" s="114"/>
      <c r="E39" s="114"/>
      <c r="F39" s="114"/>
      <c r="G39" s="114"/>
      <c r="H39" s="114"/>
      <c r="I39" s="111"/>
      <c r="J39" s="122" t="s">
        <v>176</v>
      </c>
      <c r="K39" s="122"/>
      <c r="L39" s="122"/>
      <c r="M39" s="122"/>
      <c r="N39" s="122"/>
      <c r="O39" s="122"/>
      <c r="P39" s="122"/>
      <c r="Q39" s="122"/>
      <c r="R39" s="122"/>
      <c r="S39" s="122"/>
      <c r="T39" s="122"/>
      <c r="U39" s="122"/>
      <c r="V39" s="122"/>
      <c r="W39" s="122"/>
      <c r="X39" s="122"/>
      <c r="Y39" s="122"/>
      <c r="Z39" s="113"/>
    </row>
    <row r="40" spans="1:27" ht="20.100000000000001" customHeight="1" x14ac:dyDescent="0.15">
      <c r="A40" s="91">
        <f>IFERROR(IF(NOT(IFERROR(SEARCH("@",$I40),0)&gt;0),1001,0),3)</f>
        <v>1001</v>
      </c>
      <c r="B40" s="91"/>
      <c r="C40" s="117"/>
      <c r="D40" s="109">
        <v>11</v>
      </c>
      <c r="E40" s="89" t="s">
        <v>44</v>
      </c>
      <c r="I40" s="41"/>
      <c r="J40" s="41"/>
      <c r="K40" s="41"/>
      <c r="L40" s="41"/>
      <c r="M40" s="41"/>
      <c r="N40" s="41"/>
      <c r="O40" s="41"/>
      <c r="P40" s="41"/>
      <c r="Q40" s="41"/>
      <c r="R40" s="41"/>
      <c r="S40" s="41"/>
      <c r="T40" s="41"/>
      <c r="U40" s="41"/>
      <c r="V40" s="41"/>
      <c r="W40" s="41"/>
      <c r="X40" s="41"/>
      <c r="Y40" s="41"/>
      <c r="Z40" s="113"/>
    </row>
    <row r="41" spans="1:27" ht="30" customHeight="1" x14ac:dyDescent="0.15">
      <c r="A41" s="91"/>
      <c r="B41" s="91"/>
      <c r="C41" s="117"/>
      <c r="D41" s="109"/>
      <c r="I41" s="111"/>
      <c r="J41" s="124" t="s">
        <v>180</v>
      </c>
      <c r="K41" s="124"/>
      <c r="L41" s="124"/>
      <c r="M41" s="124"/>
      <c r="N41" s="124"/>
      <c r="O41" s="124"/>
      <c r="P41" s="124"/>
      <c r="Q41" s="124"/>
      <c r="R41" s="124"/>
      <c r="S41" s="124"/>
      <c r="T41" s="124"/>
      <c r="U41" s="124"/>
      <c r="V41" s="124"/>
      <c r="W41" s="124"/>
      <c r="X41" s="124"/>
      <c r="Y41" s="124"/>
      <c r="Z41" s="114"/>
      <c r="AA41" s="125"/>
    </row>
    <row r="42" spans="1:27" ht="20.100000000000001" customHeight="1" x14ac:dyDescent="0.15">
      <c r="A42" s="91">
        <f>IFERROR(IF(AND($I42&lt;&gt;"一致する", $I42&lt;&gt;"一致しない"),1001,0),3)</f>
        <v>0</v>
      </c>
      <c r="B42" s="91"/>
      <c r="C42" s="108"/>
      <c r="D42" s="109">
        <v>12</v>
      </c>
      <c r="E42" s="89" t="s">
        <v>45</v>
      </c>
      <c r="I42" s="41" t="s">
        <v>46</v>
      </c>
      <c r="J42" s="41"/>
      <c r="K42" s="41"/>
      <c r="L42" s="41"/>
      <c r="M42" s="41"/>
      <c r="N42" s="114"/>
      <c r="O42" s="114"/>
      <c r="P42" s="114"/>
      <c r="Q42" s="114"/>
      <c r="R42" s="114"/>
      <c r="S42" s="114"/>
      <c r="T42" s="114"/>
      <c r="U42" s="114"/>
      <c r="V42" s="114"/>
      <c r="W42" s="114"/>
      <c r="X42" s="114"/>
      <c r="Y42" s="114"/>
      <c r="Z42" s="113"/>
      <c r="AA42" s="114"/>
    </row>
    <row r="43" spans="1:27" ht="20.100000000000001" customHeight="1" x14ac:dyDescent="0.15">
      <c r="A43" s="91"/>
      <c r="B43" s="91"/>
      <c r="C43" s="117"/>
      <c r="D43" s="114"/>
      <c r="E43" s="114"/>
      <c r="F43" s="114"/>
      <c r="G43" s="114"/>
      <c r="H43" s="114"/>
      <c r="I43" s="120"/>
      <c r="J43" s="126" t="s">
        <v>73</v>
      </c>
      <c r="K43" s="116"/>
      <c r="L43" s="116"/>
      <c r="M43" s="116"/>
      <c r="N43" s="116"/>
      <c r="O43" s="116"/>
      <c r="P43" s="116"/>
      <c r="Q43" s="116"/>
      <c r="R43" s="116"/>
      <c r="S43" s="116"/>
      <c r="T43" s="116"/>
      <c r="U43" s="116"/>
      <c r="V43" s="116"/>
      <c r="W43" s="116"/>
      <c r="X43" s="116"/>
      <c r="Y43" s="116"/>
      <c r="Z43" s="127"/>
      <c r="AA43" s="114"/>
    </row>
    <row r="44" spans="1:27" ht="20.100000000000001" customHeight="1" x14ac:dyDescent="0.15">
      <c r="A44" s="91"/>
      <c r="B44" s="91"/>
      <c r="C44" s="128"/>
      <c r="D44" s="129"/>
      <c r="E44" s="129"/>
      <c r="F44" s="129"/>
      <c r="G44" s="129"/>
      <c r="H44" s="129"/>
      <c r="I44" s="130"/>
      <c r="J44" s="131"/>
      <c r="K44" s="132"/>
      <c r="L44" s="131"/>
      <c r="M44" s="131"/>
      <c r="N44" s="131"/>
      <c r="O44" s="131"/>
      <c r="P44" s="131"/>
      <c r="Q44" s="131"/>
      <c r="R44" s="131"/>
      <c r="S44" s="131"/>
      <c r="T44" s="131"/>
      <c r="U44" s="131"/>
      <c r="V44" s="131"/>
      <c r="W44" s="131"/>
      <c r="X44" s="131"/>
      <c r="Y44" s="131"/>
      <c r="Z44" s="133"/>
    </row>
    <row r="45" spans="1:27" ht="15.75" customHeight="1" x14ac:dyDescent="0.15">
      <c r="A45" s="91"/>
      <c r="B45" s="91"/>
      <c r="C45" s="114"/>
      <c r="D45" s="114"/>
      <c r="E45" s="114"/>
      <c r="F45" s="114"/>
      <c r="G45" s="114"/>
      <c r="H45" s="114"/>
      <c r="I45" s="134"/>
      <c r="J45" s="114"/>
      <c r="K45" s="114"/>
      <c r="L45" s="114"/>
      <c r="M45" s="114"/>
      <c r="N45" s="114"/>
      <c r="O45" s="114"/>
      <c r="P45" s="114"/>
      <c r="Q45" s="114"/>
      <c r="R45" s="114"/>
      <c r="S45" s="114"/>
      <c r="T45" s="114"/>
      <c r="U45" s="114"/>
      <c r="V45" s="114"/>
      <c r="W45" s="114"/>
      <c r="X45" s="114"/>
      <c r="Y45" s="114"/>
      <c r="Z45" s="114"/>
    </row>
    <row r="46" spans="1:27" ht="15.75" hidden="1" customHeight="1" x14ac:dyDescent="0.15">
      <c r="A46" s="91"/>
      <c r="B46" s="91"/>
      <c r="C46" s="114"/>
      <c r="D46" s="114"/>
      <c r="E46" s="114"/>
      <c r="F46" s="114"/>
      <c r="G46" s="114"/>
      <c r="H46" s="114"/>
      <c r="I46" s="134"/>
      <c r="J46" s="114"/>
      <c r="K46" s="114"/>
      <c r="L46" s="114"/>
      <c r="M46" s="114"/>
      <c r="N46" s="114"/>
      <c r="O46" s="114"/>
      <c r="P46" s="114"/>
      <c r="Q46" s="114"/>
      <c r="R46" s="114"/>
      <c r="S46" s="114"/>
      <c r="T46" s="114"/>
      <c r="U46" s="114"/>
      <c r="V46" s="114"/>
      <c r="W46" s="114"/>
      <c r="X46" s="114"/>
      <c r="Y46" s="114"/>
      <c r="Z46" s="114"/>
    </row>
    <row r="47" spans="1:27" ht="15.75" hidden="1" customHeight="1" x14ac:dyDescent="0.15">
      <c r="A47" s="91"/>
      <c r="B47" s="91"/>
      <c r="C47" s="114"/>
      <c r="D47" s="114"/>
      <c r="E47" s="114"/>
      <c r="F47" s="114"/>
      <c r="G47" s="114"/>
      <c r="H47" s="114"/>
      <c r="I47" s="134"/>
      <c r="J47" s="114"/>
      <c r="K47" s="114"/>
      <c r="L47" s="114"/>
      <c r="M47" s="114"/>
      <c r="N47" s="114"/>
      <c r="O47" s="114"/>
      <c r="P47" s="114"/>
      <c r="Q47" s="114"/>
      <c r="R47" s="114"/>
      <c r="S47" s="114"/>
      <c r="T47" s="114"/>
      <c r="U47" s="114"/>
      <c r="V47" s="114"/>
      <c r="W47" s="114"/>
      <c r="X47" s="114"/>
      <c r="Y47" s="114"/>
      <c r="Z47" s="114"/>
    </row>
    <row r="48" spans="1:27" ht="15.75" hidden="1" customHeight="1" x14ac:dyDescent="0.15">
      <c r="A48" s="91"/>
      <c r="B48" s="91"/>
      <c r="C48" s="114"/>
      <c r="D48" s="114"/>
      <c r="E48" s="114"/>
      <c r="F48" s="114"/>
      <c r="G48" s="114"/>
      <c r="H48" s="114"/>
      <c r="I48" s="134"/>
      <c r="J48" s="114"/>
      <c r="K48" s="114"/>
      <c r="L48" s="114"/>
      <c r="M48" s="114"/>
      <c r="N48" s="114"/>
      <c r="O48" s="114"/>
      <c r="P48" s="114"/>
      <c r="Q48" s="114"/>
      <c r="R48" s="114"/>
      <c r="S48" s="114"/>
      <c r="T48" s="114"/>
      <c r="U48" s="114"/>
      <c r="V48" s="114"/>
      <c r="W48" s="114"/>
      <c r="X48" s="114"/>
      <c r="Y48" s="114"/>
      <c r="Z48" s="114"/>
    </row>
    <row r="49" spans="1:26" ht="15.75" hidden="1" customHeight="1" x14ac:dyDescent="0.15">
      <c r="A49" s="91"/>
      <c r="B49" s="91"/>
      <c r="C49" s="114"/>
      <c r="D49" s="114"/>
      <c r="E49" s="114"/>
      <c r="F49" s="114"/>
      <c r="G49" s="114"/>
      <c r="H49" s="114"/>
      <c r="I49" s="134"/>
      <c r="J49" s="114"/>
      <c r="K49" s="114"/>
      <c r="L49" s="114"/>
      <c r="M49" s="114"/>
      <c r="N49" s="114"/>
      <c r="O49" s="114"/>
      <c r="P49" s="114"/>
      <c r="Q49" s="114"/>
      <c r="R49" s="114"/>
      <c r="S49" s="114"/>
      <c r="T49" s="114"/>
      <c r="U49" s="114"/>
      <c r="V49" s="114"/>
      <c r="W49" s="114"/>
      <c r="X49" s="114"/>
      <c r="Y49" s="114"/>
      <c r="Z49" s="114"/>
    </row>
    <row r="50" spans="1:26" ht="15.75" hidden="1" customHeight="1" x14ac:dyDescent="0.15">
      <c r="A50" s="91"/>
      <c r="B50" s="91"/>
      <c r="C50" s="114"/>
      <c r="D50" s="114"/>
      <c r="E50" s="114"/>
      <c r="F50" s="114"/>
      <c r="G50" s="114"/>
      <c r="H50" s="114"/>
      <c r="I50" s="134"/>
      <c r="J50" s="114"/>
      <c r="K50" s="114"/>
      <c r="L50" s="114"/>
      <c r="M50" s="114"/>
      <c r="N50" s="114"/>
      <c r="O50" s="114"/>
      <c r="P50" s="114"/>
      <c r="Q50" s="114"/>
      <c r="R50" s="114"/>
      <c r="S50" s="114"/>
      <c r="T50" s="114"/>
      <c r="U50" s="114"/>
      <c r="V50" s="114"/>
      <c r="W50" s="114"/>
      <c r="X50" s="114"/>
      <c r="Y50" s="114"/>
      <c r="Z50" s="114"/>
    </row>
    <row r="51" spans="1:26" ht="15.75" hidden="1" customHeight="1" x14ac:dyDescent="0.15">
      <c r="A51" s="91"/>
      <c r="B51" s="91"/>
      <c r="C51" s="114"/>
      <c r="D51" s="114"/>
      <c r="E51" s="114"/>
      <c r="F51" s="114"/>
      <c r="G51" s="114"/>
      <c r="H51" s="114"/>
      <c r="I51" s="134"/>
      <c r="J51" s="114"/>
      <c r="K51" s="114"/>
      <c r="L51" s="114"/>
      <c r="M51" s="114"/>
      <c r="N51" s="114"/>
      <c r="O51" s="114"/>
      <c r="P51" s="114"/>
      <c r="Q51" s="114"/>
      <c r="R51" s="114"/>
      <c r="S51" s="114"/>
      <c r="T51" s="114"/>
      <c r="U51" s="114"/>
      <c r="V51" s="114"/>
      <c r="W51" s="114"/>
      <c r="X51" s="114"/>
      <c r="Y51" s="114"/>
      <c r="Z51" s="114"/>
    </row>
    <row r="52" spans="1:26" ht="15.75" hidden="1" customHeight="1" x14ac:dyDescent="0.15">
      <c r="A52" s="91"/>
      <c r="B52" s="91"/>
      <c r="C52" s="114"/>
      <c r="D52" s="114"/>
      <c r="E52" s="114"/>
      <c r="F52" s="114"/>
      <c r="G52" s="114"/>
      <c r="H52" s="114"/>
      <c r="I52" s="134"/>
      <c r="J52" s="114"/>
      <c r="K52" s="114"/>
      <c r="L52" s="114"/>
      <c r="M52" s="114"/>
      <c r="N52" s="114"/>
      <c r="O52" s="114"/>
      <c r="P52" s="114"/>
      <c r="Q52" s="114"/>
      <c r="R52" s="114"/>
      <c r="S52" s="114"/>
      <c r="T52" s="114"/>
      <c r="U52" s="114"/>
      <c r="V52" s="114"/>
      <c r="W52" s="114"/>
      <c r="X52" s="114"/>
      <c r="Y52" s="114"/>
      <c r="Z52" s="114"/>
    </row>
    <row r="53" spans="1:26" ht="15.75" hidden="1" customHeight="1" x14ac:dyDescent="0.15">
      <c r="A53" s="91"/>
      <c r="B53" s="91"/>
      <c r="C53" s="114"/>
      <c r="D53" s="114"/>
      <c r="E53" s="114"/>
      <c r="F53" s="114"/>
      <c r="G53" s="114"/>
      <c r="H53" s="114"/>
      <c r="I53" s="134"/>
      <c r="J53" s="114"/>
      <c r="K53" s="114"/>
      <c r="L53" s="114"/>
      <c r="M53" s="114"/>
      <c r="N53" s="114"/>
      <c r="O53" s="114"/>
      <c r="P53" s="114"/>
      <c r="Q53" s="114"/>
      <c r="R53" s="114"/>
      <c r="S53" s="114"/>
      <c r="T53" s="114"/>
      <c r="U53" s="114"/>
      <c r="V53" s="114"/>
      <c r="W53" s="114"/>
      <c r="X53" s="114"/>
      <c r="Y53" s="114"/>
      <c r="Z53" s="114"/>
    </row>
    <row r="54" spans="1:26" ht="15.75" hidden="1" customHeight="1" x14ac:dyDescent="0.15">
      <c r="A54" s="91"/>
      <c r="B54" s="91"/>
      <c r="C54" s="114"/>
      <c r="D54" s="114"/>
      <c r="E54" s="114"/>
      <c r="F54" s="114"/>
      <c r="G54" s="114"/>
      <c r="H54" s="114"/>
      <c r="I54" s="134"/>
      <c r="J54" s="114"/>
      <c r="K54" s="114"/>
      <c r="L54" s="114"/>
      <c r="M54" s="114"/>
      <c r="N54" s="114"/>
      <c r="O54" s="114"/>
      <c r="P54" s="114"/>
      <c r="Q54" s="114"/>
      <c r="R54" s="114"/>
      <c r="S54" s="114"/>
      <c r="T54" s="114"/>
      <c r="U54" s="114"/>
      <c r="V54" s="114"/>
      <c r="W54" s="114"/>
      <c r="X54" s="114"/>
      <c r="Y54" s="114"/>
      <c r="Z54" s="114"/>
    </row>
    <row r="55" spans="1:26" ht="15.75" hidden="1" customHeight="1" x14ac:dyDescent="0.15">
      <c r="A55" s="91"/>
      <c r="B55" s="91"/>
      <c r="C55" s="114"/>
      <c r="D55" s="114"/>
      <c r="E55" s="114"/>
      <c r="F55" s="114"/>
      <c r="G55" s="114"/>
      <c r="H55" s="114"/>
      <c r="I55" s="134"/>
      <c r="J55" s="114"/>
      <c r="K55" s="114"/>
      <c r="L55" s="114"/>
      <c r="M55" s="114"/>
      <c r="N55" s="114"/>
      <c r="O55" s="114"/>
      <c r="P55" s="114"/>
      <c r="Q55" s="114"/>
      <c r="R55" s="114"/>
      <c r="S55" s="114"/>
      <c r="T55" s="114"/>
      <c r="U55" s="114"/>
      <c r="V55" s="114"/>
      <c r="W55" s="114"/>
      <c r="X55" s="114"/>
      <c r="Y55" s="114"/>
      <c r="Z55" s="114"/>
    </row>
    <row r="56" spans="1:26" ht="15.75" hidden="1" customHeight="1" x14ac:dyDescent="0.15">
      <c r="A56" s="91"/>
      <c r="B56" s="91"/>
      <c r="C56" s="114"/>
      <c r="D56" s="114"/>
      <c r="E56" s="114"/>
      <c r="F56" s="114"/>
      <c r="G56" s="114"/>
      <c r="H56" s="114"/>
      <c r="I56" s="134"/>
      <c r="J56" s="114"/>
      <c r="K56" s="114"/>
      <c r="L56" s="114"/>
      <c r="M56" s="114"/>
      <c r="N56" s="114"/>
      <c r="O56" s="114"/>
      <c r="P56" s="114"/>
      <c r="Q56" s="114"/>
      <c r="R56" s="114"/>
      <c r="S56" s="114"/>
      <c r="T56" s="114"/>
      <c r="U56" s="114"/>
      <c r="V56" s="114"/>
      <c r="W56" s="114"/>
      <c r="X56" s="114"/>
      <c r="Y56" s="114"/>
      <c r="Z56" s="114"/>
    </row>
    <row r="57" spans="1:26" ht="15.75" hidden="1" customHeight="1" x14ac:dyDescent="0.15">
      <c r="A57" s="91"/>
      <c r="B57" s="91"/>
      <c r="C57" s="114"/>
      <c r="D57" s="114"/>
      <c r="E57" s="114"/>
      <c r="F57" s="114"/>
      <c r="G57" s="114"/>
      <c r="H57" s="114"/>
      <c r="I57" s="134"/>
      <c r="J57" s="114"/>
      <c r="K57" s="114"/>
      <c r="L57" s="114"/>
      <c r="M57" s="114"/>
      <c r="N57" s="114"/>
      <c r="O57" s="114"/>
      <c r="P57" s="114"/>
      <c r="Q57" s="114"/>
      <c r="R57" s="114"/>
      <c r="S57" s="114"/>
      <c r="T57" s="114"/>
      <c r="U57" s="114"/>
      <c r="V57" s="114"/>
      <c r="W57" s="114"/>
      <c r="X57" s="114"/>
      <c r="Y57" s="114"/>
      <c r="Z57" s="114"/>
    </row>
    <row r="58" spans="1:26" ht="15.75" hidden="1" customHeight="1" x14ac:dyDescent="0.15">
      <c r="A58" s="91"/>
      <c r="B58" s="91"/>
      <c r="C58" s="114"/>
      <c r="D58" s="114"/>
      <c r="E58" s="114"/>
      <c r="F58" s="114"/>
      <c r="G58" s="114"/>
      <c r="H58" s="114"/>
      <c r="I58" s="134"/>
      <c r="J58" s="114"/>
      <c r="K58" s="114"/>
      <c r="L58" s="114"/>
      <c r="M58" s="114"/>
      <c r="N58" s="114"/>
      <c r="O58" s="114"/>
      <c r="P58" s="114"/>
      <c r="Q58" s="114"/>
      <c r="R58" s="114"/>
      <c r="S58" s="114"/>
      <c r="T58" s="114"/>
      <c r="U58" s="114"/>
      <c r="V58" s="114"/>
      <c r="W58" s="114"/>
      <c r="X58" s="114"/>
      <c r="Y58" s="114"/>
      <c r="Z58" s="114"/>
    </row>
    <row r="59" spans="1:26" ht="15" customHeight="1" x14ac:dyDescent="0.15">
      <c r="A59" s="91"/>
      <c r="B59" s="91"/>
      <c r="C59" s="114"/>
      <c r="D59" s="114"/>
      <c r="E59" s="114"/>
      <c r="F59" s="114"/>
      <c r="G59" s="114"/>
      <c r="H59" s="114"/>
      <c r="I59" s="134"/>
      <c r="J59" s="114"/>
      <c r="K59" s="114"/>
      <c r="L59" s="114"/>
      <c r="M59" s="114"/>
      <c r="N59" s="114"/>
      <c r="O59" s="114"/>
      <c r="P59" s="114"/>
      <c r="Q59" s="114"/>
      <c r="R59" s="114"/>
      <c r="S59" s="114"/>
      <c r="T59" s="114"/>
      <c r="U59" s="114"/>
      <c r="V59" s="114"/>
      <c r="W59" s="114"/>
      <c r="X59" s="114"/>
      <c r="Y59" s="114"/>
      <c r="Z59" s="114"/>
    </row>
    <row r="60" spans="1:26" ht="20.100000000000001" customHeight="1" x14ac:dyDescent="0.15">
      <c r="A60" s="91"/>
      <c r="B60" s="91"/>
      <c r="C60" s="101" t="s">
        <v>47</v>
      </c>
      <c r="D60" s="102"/>
      <c r="E60" s="102"/>
      <c r="F60" s="102"/>
      <c r="G60" s="102"/>
      <c r="H60" s="103"/>
      <c r="I60" s="135"/>
    </row>
    <row r="61" spans="1:26" ht="15" customHeight="1" x14ac:dyDescent="0.15">
      <c r="A61" s="91"/>
      <c r="B61" s="91"/>
      <c r="C61" s="104"/>
      <c r="D61" s="105"/>
      <c r="E61" s="105"/>
      <c r="F61" s="105"/>
      <c r="G61" s="105"/>
      <c r="H61" s="105"/>
      <c r="I61" s="106"/>
      <c r="J61" s="106"/>
      <c r="K61" s="106"/>
      <c r="L61" s="106"/>
      <c r="M61" s="106"/>
      <c r="N61" s="106"/>
      <c r="O61" s="106"/>
      <c r="P61" s="106"/>
      <c r="Q61" s="106"/>
      <c r="R61" s="106"/>
      <c r="S61" s="106"/>
      <c r="T61" s="106"/>
      <c r="U61" s="106"/>
      <c r="V61" s="106"/>
      <c r="W61" s="106"/>
      <c r="X61" s="106"/>
      <c r="Y61" s="106"/>
      <c r="Z61" s="107"/>
    </row>
    <row r="62" spans="1:26" ht="20.100000000000001" customHeight="1" x14ac:dyDescent="0.15">
      <c r="A62" s="91"/>
      <c r="B62" s="91"/>
      <c r="C62" s="104"/>
      <c r="D62" s="136" t="s">
        <v>48</v>
      </c>
      <c r="E62" s="136"/>
      <c r="F62" s="136"/>
      <c r="G62" s="136"/>
      <c r="H62" s="136"/>
      <c r="I62" s="136"/>
      <c r="J62" s="136"/>
      <c r="K62" s="136"/>
      <c r="L62" s="136"/>
      <c r="M62" s="136"/>
      <c r="N62" s="136"/>
      <c r="O62" s="136"/>
      <c r="P62" s="136"/>
      <c r="Q62" s="136"/>
      <c r="R62" s="136"/>
      <c r="S62" s="136"/>
      <c r="T62" s="136"/>
      <c r="U62" s="136"/>
      <c r="V62" s="136"/>
      <c r="W62" s="136"/>
      <c r="X62" s="136"/>
      <c r="Y62" s="136"/>
      <c r="Z62" s="113"/>
    </row>
    <row r="63" spans="1:26" ht="20.100000000000001" customHeight="1" x14ac:dyDescent="0.15">
      <c r="A63" s="91">
        <f>IFERROR(IF(AND($I63&lt;&gt;"しない", $I63&lt;&gt;"する"),1001,0),3)</f>
        <v>1001</v>
      </c>
      <c r="B63" s="91"/>
      <c r="C63" s="108"/>
      <c r="D63" s="109">
        <v>1</v>
      </c>
      <c r="E63" s="114" t="s">
        <v>49</v>
      </c>
      <c r="F63" s="114"/>
      <c r="G63" s="114"/>
      <c r="H63" s="114"/>
      <c r="I63" s="41"/>
      <c r="J63" s="41"/>
      <c r="K63" s="41"/>
      <c r="L63" s="41"/>
      <c r="M63" s="41"/>
      <c r="N63" s="114"/>
      <c r="O63" s="114"/>
      <c r="P63" s="114"/>
      <c r="Q63" s="114"/>
      <c r="R63" s="114"/>
      <c r="S63" s="114"/>
      <c r="T63" s="114"/>
      <c r="U63" s="114"/>
      <c r="V63" s="114"/>
      <c r="W63" s="114"/>
      <c r="X63" s="114"/>
      <c r="Y63" s="114"/>
      <c r="Z63" s="113"/>
    </row>
    <row r="64" spans="1:26" ht="20.100000000000001" customHeight="1" x14ac:dyDescent="0.15">
      <c r="A64" s="91"/>
      <c r="B64" s="91"/>
      <c r="C64" s="108"/>
      <c r="D64" s="114"/>
      <c r="E64" s="114"/>
      <c r="F64" s="114"/>
      <c r="G64" s="114"/>
      <c r="H64" s="114"/>
      <c r="I64" s="120"/>
      <c r="J64" s="116" t="s">
        <v>9</v>
      </c>
      <c r="K64" s="115"/>
      <c r="L64" s="115"/>
      <c r="M64" s="115"/>
      <c r="N64" s="115"/>
      <c r="O64" s="115"/>
      <c r="P64" s="115"/>
      <c r="Q64" s="115"/>
      <c r="R64" s="115"/>
      <c r="S64" s="115"/>
      <c r="T64" s="115"/>
      <c r="U64" s="115"/>
      <c r="V64" s="115"/>
      <c r="W64" s="115"/>
      <c r="X64" s="115"/>
      <c r="Y64" s="115"/>
      <c r="Z64" s="113"/>
    </row>
    <row r="65" spans="1:26" ht="20.100000000000001" hidden="1" customHeight="1" x14ac:dyDescent="0.15">
      <c r="A65" s="91"/>
      <c r="B65" s="91"/>
      <c r="C65" s="108"/>
      <c r="D65" s="114"/>
      <c r="E65" s="114"/>
      <c r="F65" s="114"/>
      <c r="G65" s="114"/>
      <c r="H65" s="114"/>
      <c r="I65" s="120"/>
      <c r="J65" s="115"/>
      <c r="K65" s="115"/>
      <c r="L65" s="115"/>
      <c r="M65" s="115"/>
      <c r="N65" s="115"/>
      <c r="O65" s="115"/>
      <c r="P65" s="115"/>
      <c r="Q65" s="115"/>
      <c r="R65" s="115"/>
      <c r="S65" s="115"/>
      <c r="T65" s="115"/>
      <c r="U65" s="115"/>
      <c r="V65" s="115"/>
      <c r="W65" s="115"/>
      <c r="X65" s="115"/>
      <c r="Y65" s="115"/>
      <c r="Z65" s="113"/>
    </row>
    <row r="66" spans="1:26" ht="20.100000000000001" hidden="1" customHeight="1" x14ac:dyDescent="0.15">
      <c r="A66" s="91"/>
      <c r="B66" s="91"/>
      <c r="C66" s="108"/>
      <c r="D66" s="114"/>
      <c r="E66" s="114"/>
      <c r="F66" s="114"/>
      <c r="G66" s="114"/>
      <c r="H66" s="114"/>
      <c r="I66" s="120"/>
      <c r="J66" s="115"/>
      <c r="K66" s="115"/>
      <c r="L66" s="115"/>
      <c r="M66" s="115"/>
      <c r="N66" s="115"/>
      <c r="O66" s="115"/>
      <c r="P66" s="115"/>
      <c r="Q66" s="115"/>
      <c r="R66" s="115"/>
      <c r="S66" s="115"/>
      <c r="T66" s="115"/>
      <c r="U66" s="115"/>
      <c r="V66" s="115"/>
      <c r="W66" s="115"/>
      <c r="X66" s="115"/>
      <c r="Y66" s="115"/>
      <c r="Z66" s="113"/>
    </row>
    <row r="67" spans="1:26" ht="20.100000000000001" hidden="1" customHeight="1" x14ac:dyDescent="0.15">
      <c r="A67" s="91"/>
      <c r="B67" s="91"/>
      <c r="C67" s="108"/>
      <c r="D67" s="114"/>
      <c r="E67" s="114"/>
      <c r="F67" s="114"/>
      <c r="G67" s="114"/>
      <c r="H67" s="114"/>
      <c r="I67" s="120"/>
      <c r="J67" s="115"/>
      <c r="K67" s="115"/>
      <c r="L67" s="115"/>
      <c r="M67" s="115"/>
      <c r="N67" s="115"/>
      <c r="O67" s="115"/>
      <c r="P67" s="115"/>
      <c r="Q67" s="115"/>
      <c r="R67" s="115"/>
      <c r="S67" s="115"/>
      <c r="T67" s="115"/>
      <c r="U67" s="115"/>
      <c r="V67" s="115"/>
      <c r="W67" s="115"/>
      <c r="X67" s="115"/>
      <c r="Y67" s="115"/>
      <c r="Z67" s="113"/>
    </row>
    <row r="68" spans="1:26" ht="20.100000000000001" hidden="1" customHeight="1" x14ac:dyDescent="0.15">
      <c r="A68" s="91"/>
      <c r="B68" s="91"/>
      <c r="C68" s="108"/>
      <c r="D68" s="114"/>
      <c r="E68" s="114"/>
      <c r="F68" s="114"/>
      <c r="G68" s="114"/>
      <c r="H68" s="114"/>
      <c r="I68" s="120"/>
      <c r="J68" s="115"/>
      <c r="K68" s="115"/>
      <c r="L68" s="115"/>
      <c r="M68" s="115"/>
      <c r="N68" s="115"/>
      <c r="O68" s="115"/>
      <c r="P68" s="115"/>
      <c r="Q68" s="115"/>
      <c r="R68" s="115"/>
      <c r="S68" s="115"/>
      <c r="T68" s="115"/>
      <c r="U68" s="115"/>
      <c r="V68" s="115"/>
      <c r="W68" s="115"/>
      <c r="X68" s="115"/>
      <c r="Y68" s="115"/>
      <c r="Z68" s="113"/>
    </row>
    <row r="69" spans="1:26" ht="20.100000000000001" customHeight="1" x14ac:dyDescent="0.15">
      <c r="A69" s="91">
        <f>IFERROR(IF(OR(AND($I63="する",TRIM($I69)=""),AND($I63="しない",NOT(ISBLANK($I69)))),1001,0),3)</f>
        <v>0</v>
      </c>
      <c r="B69" s="91"/>
      <c r="C69" s="108"/>
      <c r="D69" s="109">
        <v>2</v>
      </c>
      <c r="E69" s="89" t="s">
        <v>31</v>
      </c>
      <c r="I69" s="44"/>
      <c r="J69" s="45"/>
      <c r="K69" s="45"/>
      <c r="L69" s="45"/>
      <c r="M69" s="45"/>
      <c r="N69" s="114"/>
      <c r="O69" s="114"/>
      <c r="P69" s="114"/>
      <c r="Q69" s="114"/>
      <c r="R69" s="114"/>
      <c r="S69" s="114"/>
      <c r="T69" s="114"/>
      <c r="U69" s="114"/>
      <c r="V69" s="114"/>
      <c r="W69" s="114"/>
      <c r="X69" s="114"/>
      <c r="Y69" s="114"/>
      <c r="Z69" s="113"/>
    </row>
    <row r="70" spans="1:26" ht="20.100000000000001" customHeight="1" x14ac:dyDescent="0.15">
      <c r="A70" s="91"/>
      <c r="B70" s="91"/>
      <c r="C70" s="108"/>
      <c r="D70" s="109"/>
      <c r="E70" s="114"/>
      <c r="F70" s="114"/>
      <c r="G70" s="114"/>
      <c r="H70" s="114"/>
      <c r="I70" s="111"/>
      <c r="J70" s="116" t="s">
        <v>81</v>
      </c>
      <c r="K70" s="115"/>
      <c r="L70" s="115"/>
      <c r="M70" s="115"/>
      <c r="N70" s="115"/>
      <c r="O70" s="115"/>
      <c r="P70" s="115"/>
      <c r="Q70" s="115"/>
      <c r="R70" s="115"/>
      <c r="S70" s="115"/>
      <c r="T70" s="115"/>
      <c r="U70" s="115"/>
      <c r="V70" s="115"/>
      <c r="W70" s="115"/>
      <c r="X70" s="115"/>
      <c r="Y70" s="115"/>
      <c r="Z70" s="113"/>
    </row>
    <row r="71" spans="1:26" ht="20.100000000000001" customHeight="1" x14ac:dyDescent="0.15">
      <c r="A71" s="91">
        <f>IFERROR(IF(OR(AND($I63="する",AND($I71&lt;&gt;"", OR(ISERROR(FIND("@"&amp;LEFT($I71,3)&amp;"@", 都道府県3))=FALSE, ISERROR(FIND("@"&amp;LEFT($I71,4)&amp;"@",都道府県4))=FALSE))=FALSE),AND($I63="しない",NOT(ISBLANK($I71)))),1001,0),3)</f>
        <v>0</v>
      </c>
      <c r="B71" s="91"/>
      <c r="C71" s="108"/>
      <c r="D71" s="109">
        <v>3</v>
      </c>
      <c r="E71" s="89" t="s">
        <v>32</v>
      </c>
      <c r="I71" s="39"/>
      <c r="J71" s="39"/>
      <c r="K71" s="39"/>
      <c r="L71" s="39"/>
      <c r="M71" s="39"/>
      <c r="N71" s="39"/>
      <c r="O71" s="39"/>
      <c r="P71" s="39"/>
      <c r="Q71" s="40"/>
      <c r="R71" s="39"/>
      <c r="S71" s="39"/>
      <c r="T71" s="39"/>
      <c r="U71" s="39"/>
      <c r="V71" s="39"/>
      <c r="W71" s="39"/>
      <c r="X71" s="39"/>
      <c r="Y71" s="39"/>
      <c r="Z71" s="113"/>
    </row>
    <row r="72" spans="1:26" ht="20.100000000000001" customHeight="1" x14ac:dyDescent="0.15">
      <c r="A72" s="91"/>
      <c r="B72" s="91"/>
      <c r="C72" s="108"/>
      <c r="D72" s="109"/>
      <c r="E72" s="114"/>
      <c r="F72" s="114"/>
      <c r="G72" s="114"/>
      <c r="H72" s="114"/>
      <c r="I72" s="111"/>
      <c r="J72" s="116" t="s">
        <v>33</v>
      </c>
      <c r="K72" s="115"/>
      <c r="L72" s="115"/>
      <c r="M72" s="115"/>
      <c r="N72" s="115"/>
      <c r="O72" s="115"/>
      <c r="P72" s="115"/>
      <c r="Q72" s="115"/>
      <c r="R72" s="115"/>
      <c r="S72" s="115"/>
      <c r="T72" s="115"/>
      <c r="U72" s="115"/>
      <c r="V72" s="115"/>
      <c r="W72" s="115"/>
      <c r="X72" s="115"/>
      <c r="Y72" s="115"/>
      <c r="Z72" s="113"/>
    </row>
    <row r="73" spans="1:26" ht="20.100000000000001" customHeight="1" x14ac:dyDescent="0.15">
      <c r="A73" s="91">
        <f>IFERROR(IF(OR(AND($I63="する",TRIM($I73)=""),AND($I63="しない",NOT(ISBLANK($I73)))),1001,0),3)</f>
        <v>0</v>
      </c>
      <c r="B73" s="91"/>
      <c r="C73" s="108"/>
      <c r="D73" s="109">
        <v>4</v>
      </c>
      <c r="E73" s="89" t="s">
        <v>62</v>
      </c>
      <c r="I73" s="41"/>
      <c r="J73" s="41"/>
      <c r="K73" s="41"/>
      <c r="L73" s="41"/>
      <c r="M73" s="41"/>
      <c r="N73" s="41"/>
      <c r="O73" s="41"/>
      <c r="P73" s="41"/>
      <c r="Q73" s="43"/>
      <c r="R73" s="41"/>
      <c r="S73" s="41"/>
      <c r="T73" s="41"/>
      <c r="U73" s="41"/>
      <c r="V73" s="41"/>
      <c r="W73" s="41"/>
      <c r="X73" s="41"/>
      <c r="Y73" s="41"/>
      <c r="Z73" s="113"/>
    </row>
    <row r="74" spans="1:26" ht="30" customHeight="1" x14ac:dyDescent="0.15">
      <c r="A74" s="91"/>
      <c r="B74" s="91"/>
      <c r="C74" s="117"/>
      <c r="D74" s="114"/>
      <c r="I74" s="111"/>
      <c r="J74" s="122" t="s">
        <v>126</v>
      </c>
      <c r="K74" s="122"/>
      <c r="L74" s="122"/>
      <c r="M74" s="122"/>
      <c r="N74" s="122"/>
      <c r="O74" s="122"/>
      <c r="P74" s="122"/>
      <c r="Q74" s="122"/>
      <c r="R74" s="122"/>
      <c r="S74" s="122"/>
      <c r="T74" s="122"/>
      <c r="U74" s="122"/>
      <c r="V74" s="122"/>
      <c r="W74" s="122"/>
      <c r="X74" s="122"/>
      <c r="Y74" s="122"/>
      <c r="Z74" s="113"/>
    </row>
    <row r="75" spans="1:26" ht="20.100000000000001" customHeight="1" x14ac:dyDescent="0.15">
      <c r="A75" s="91">
        <f>IFERROR(IF(OR(AND($I63="する",TRIM($I75)=""),AND($I63="しない",NOT(ISBLANK($I75)))),1001,0),3)</f>
        <v>0</v>
      </c>
      <c r="B75" s="91"/>
      <c r="C75" s="108"/>
      <c r="D75" s="109">
        <v>5</v>
      </c>
      <c r="E75" s="89" t="s">
        <v>34</v>
      </c>
      <c r="I75" s="41"/>
      <c r="J75" s="41"/>
      <c r="K75" s="41"/>
      <c r="L75" s="41"/>
      <c r="M75" s="41"/>
      <c r="N75" s="41"/>
      <c r="O75" s="41"/>
      <c r="P75" s="41"/>
      <c r="Q75" s="41"/>
      <c r="R75" s="41"/>
      <c r="S75" s="41"/>
      <c r="T75" s="41"/>
      <c r="U75" s="41"/>
      <c r="V75" s="41"/>
      <c r="W75" s="41"/>
      <c r="X75" s="41"/>
      <c r="Y75" s="41"/>
      <c r="Z75" s="113"/>
    </row>
    <row r="76" spans="1:26" ht="30" customHeight="1" x14ac:dyDescent="0.15">
      <c r="A76" s="91"/>
      <c r="B76" s="91"/>
      <c r="C76" s="117"/>
      <c r="D76" s="114"/>
      <c r="E76" s="114"/>
      <c r="F76" s="114"/>
      <c r="G76" s="114"/>
      <c r="H76" s="114"/>
      <c r="I76" s="111"/>
      <c r="J76" s="122" t="s">
        <v>127</v>
      </c>
      <c r="K76" s="122"/>
      <c r="L76" s="122"/>
      <c r="M76" s="122"/>
      <c r="N76" s="122"/>
      <c r="O76" s="122"/>
      <c r="P76" s="122"/>
      <c r="Q76" s="122"/>
      <c r="R76" s="122"/>
      <c r="S76" s="122"/>
      <c r="T76" s="122"/>
      <c r="U76" s="122"/>
      <c r="V76" s="122"/>
      <c r="W76" s="122"/>
      <c r="X76" s="122"/>
      <c r="Y76" s="122"/>
      <c r="Z76" s="113"/>
    </row>
    <row r="77" spans="1:26" ht="20.100000000000001" customHeight="1" x14ac:dyDescent="0.15">
      <c r="A77" s="91">
        <f>IFERROR(IF(OR(AND($I63="する",TRIM($I77)=""),AND($I63="しない",NOT(ISBLANK($I77)))),1001,0),3)</f>
        <v>0</v>
      </c>
      <c r="B77" s="91"/>
      <c r="C77" s="108"/>
      <c r="D77" s="109">
        <v>6</v>
      </c>
      <c r="E77" s="89" t="s">
        <v>50</v>
      </c>
      <c r="I77" s="41"/>
      <c r="J77" s="41"/>
      <c r="K77" s="41"/>
      <c r="L77" s="41"/>
      <c r="M77" s="41"/>
      <c r="N77" s="41"/>
      <c r="O77" s="41"/>
      <c r="P77" s="41"/>
      <c r="Q77" s="41"/>
      <c r="R77" s="41"/>
      <c r="S77" s="41"/>
      <c r="T77" s="41"/>
      <c r="U77" s="41"/>
      <c r="V77" s="41"/>
      <c r="W77" s="41"/>
      <c r="X77" s="41"/>
      <c r="Y77" s="41"/>
      <c r="Z77" s="113"/>
    </row>
    <row r="78" spans="1:26" ht="20.100000000000001" customHeight="1" x14ac:dyDescent="0.15">
      <c r="A78" s="91"/>
      <c r="B78" s="91"/>
      <c r="C78" s="117"/>
      <c r="D78" s="114"/>
      <c r="E78" s="114"/>
      <c r="F78" s="114"/>
      <c r="G78" s="114"/>
      <c r="H78" s="114"/>
      <c r="I78" s="111"/>
      <c r="J78" s="126" t="s">
        <v>70</v>
      </c>
      <c r="K78" s="115"/>
      <c r="L78" s="115"/>
      <c r="M78" s="115"/>
      <c r="N78" s="115"/>
      <c r="O78" s="115"/>
      <c r="P78" s="115"/>
      <c r="Q78" s="115"/>
      <c r="R78" s="115"/>
      <c r="S78" s="115"/>
      <c r="T78" s="115"/>
      <c r="U78" s="115"/>
      <c r="V78" s="115"/>
      <c r="W78" s="115"/>
      <c r="X78" s="115"/>
      <c r="Y78" s="115"/>
      <c r="Z78" s="113"/>
    </row>
    <row r="79" spans="1:26" ht="20.100000000000001" customHeight="1" x14ac:dyDescent="0.15">
      <c r="A79" s="91">
        <f>IFERROR(IF(OR(AND($I63="する",OR(TRIM($I79)="", NOT(OR(IFERROR(SEARCH(" ",$I79),0)&gt;0, IFERROR(SEARCH("　",$I79),0)&gt;0)))),AND($I63="しない",NOT(ISBLANK($I79)))),1001,0),3)</f>
        <v>0</v>
      </c>
      <c r="B79" s="91"/>
      <c r="C79" s="108"/>
      <c r="D79" s="109">
        <v>7</v>
      </c>
      <c r="E79" s="89" t="s">
        <v>51</v>
      </c>
      <c r="I79" s="41"/>
      <c r="J79" s="41"/>
      <c r="K79" s="41"/>
      <c r="L79" s="41"/>
      <c r="M79" s="41"/>
      <c r="N79" s="41"/>
      <c r="O79" s="41"/>
      <c r="P79" s="41"/>
      <c r="Q79" s="41"/>
      <c r="R79" s="41"/>
      <c r="S79" s="41"/>
      <c r="T79" s="41"/>
      <c r="U79" s="41"/>
      <c r="V79" s="41"/>
      <c r="W79" s="41"/>
      <c r="X79" s="41"/>
      <c r="Y79" s="41"/>
      <c r="Z79" s="113"/>
    </row>
    <row r="80" spans="1:26" ht="20.100000000000001" customHeight="1" x14ac:dyDescent="0.15">
      <c r="A80" s="91"/>
      <c r="B80" s="91"/>
      <c r="C80" s="117"/>
      <c r="D80" s="114"/>
      <c r="E80" s="137" t="s">
        <v>64</v>
      </c>
      <c r="F80" s="114"/>
      <c r="G80" s="114"/>
      <c r="H80" s="114"/>
      <c r="I80" s="120"/>
      <c r="J80" s="116" t="s">
        <v>36</v>
      </c>
      <c r="K80" s="116"/>
      <c r="L80" s="116"/>
      <c r="M80" s="116"/>
      <c r="N80" s="116"/>
      <c r="O80" s="116"/>
      <c r="P80" s="116"/>
      <c r="Q80" s="116"/>
      <c r="R80" s="116"/>
      <c r="S80" s="116"/>
      <c r="T80" s="116"/>
      <c r="U80" s="116"/>
      <c r="V80" s="116"/>
      <c r="W80" s="116"/>
      <c r="X80" s="116"/>
      <c r="Y80" s="116"/>
      <c r="Z80" s="113"/>
    </row>
    <row r="81" spans="1:27" ht="20.100000000000001" customHeight="1" x14ac:dyDescent="0.15">
      <c r="A81" s="91">
        <f>IFERROR(IF(OR(AND($I63="する",OR(TRIM($I81)="", NOT(OR(IFERROR(SEARCH(" ",$I81),0)&gt;0, IFERROR(SEARCH("　",$I81),0)&gt;0)))),AND($I63="しない",NOT(ISBLANK($I81)))),1001,0),3)</f>
        <v>0</v>
      </c>
      <c r="B81" s="91"/>
      <c r="C81" s="108"/>
      <c r="D81" s="109">
        <v>8</v>
      </c>
      <c r="E81" s="89" t="s">
        <v>51</v>
      </c>
      <c r="I81" s="41"/>
      <c r="J81" s="41"/>
      <c r="K81" s="41"/>
      <c r="L81" s="41"/>
      <c r="M81" s="41"/>
      <c r="N81" s="41"/>
      <c r="O81" s="41"/>
      <c r="P81" s="41"/>
      <c r="Q81" s="41"/>
      <c r="R81" s="41"/>
      <c r="S81" s="41"/>
      <c r="T81" s="41"/>
      <c r="U81" s="41"/>
      <c r="V81" s="41"/>
      <c r="W81" s="41"/>
      <c r="X81" s="41"/>
      <c r="Y81" s="41"/>
      <c r="Z81" s="113"/>
    </row>
    <row r="82" spans="1:27" ht="20.100000000000001" customHeight="1" x14ac:dyDescent="0.15">
      <c r="A82" s="91"/>
      <c r="B82" s="91"/>
      <c r="C82" s="117"/>
      <c r="D82" s="114"/>
      <c r="E82" s="114"/>
      <c r="F82" s="114"/>
      <c r="G82" s="114"/>
      <c r="H82" s="114"/>
      <c r="I82" s="120"/>
      <c r="J82" s="116" t="s">
        <v>38</v>
      </c>
      <c r="K82" s="116"/>
      <c r="L82" s="116"/>
      <c r="M82" s="116"/>
      <c r="N82" s="116"/>
      <c r="O82" s="116"/>
      <c r="P82" s="116"/>
      <c r="Q82" s="116"/>
      <c r="R82" s="116"/>
      <c r="S82" s="116"/>
      <c r="T82" s="116"/>
      <c r="U82" s="116"/>
      <c r="V82" s="116"/>
      <c r="W82" s="116"/>
      <c r="X82" s="116"/>
      <c r="Y82" s="116"/>
      <c r="Z82" s="113"/>
    </row>
    <row r="83" spans="1:27" ht="20.100000000000001" customHeight="1" x14ac:dyDescent="0.15">
      <c r="A83" s="91">
        <f>IFERROR(IF(OR(AND($I63="する",NOT(AND(TRIM($I83)&lt;&gt;"",ISNUMBER(VALUE(SUBSTITUTE($I83,"-",""))),IFERROR(SEARCH("-",$I83),0)&gt;0))), AND($I63="しない",NOT(ISBLANK($I83)))),1001,0),3)</f>
        <v>0</v>
      </c>
      <c r="B83" s="91"/>
      <c r="C83" s="108"/>
      <c r="D83" s="109">
        <v>9</v>
      </c>
      <c r="E83" s="89" t="s">
        <v>39</v>
      </c>
      <c r="I83" s="41"/>
      <c r="J83" s="41"/>
      <c r="K83" s="41"/>
      <c r="L83" s="41"/>
      <c r="M83" s="41"/>
      <c r="O83" s="121" t="s">
        <v>40</v>
      </c>
      <c r="P83" s="1"/>
      <c r="Q83" s="89" t="s">
        <v>41</v>
      </c>
      <c r="Y83" s="115"/>
      <c r="Z83" s="113"/>
    </row>
    <row r="84" spans="1:27" ht="20.100000000000001" customHeight="1" x14ac:dyDescent="0.15">
      <c r="A84" s="91">
        <f>IFERROR(IF(AND($I63="しない",NOT(ISBLANK($P83))),1001,0),3)</f>
        <v>0</v>
      </c>
      <c r="B84" s="91"/>
      <c r="C84" s="117"/>
      <c r="D84" s="114"/>
      <c r="E84" s="114"/>
      <c r="F84" s="114"/>
      <c r="G84" s="114"/>
      <c r="H84" s="114"/>
      <c r="I84" s="111"/>
      <c r="J84" s="116" t="s">
        <v>42</v>
      </c>
      <c r="K84" s="115"/>
      <c r="L84" s="115"/>
      <c r="M84" s="115"/>
      <c r="N84" s="115"/>
      <c r="O84" s="115"/>
      <c r="P84" s="115"/>
      <c r="Q84" s="115"/>
      <c r="R84" s="115"/>
      <c r="S84" s="115"/>
      <c r="T84" s="115"/>
      <c r="U84" s="115"/>
      <c r="V84" s="115"/>
      <c r="W84" s="115"/>
      <c r="X84" s="115"/>
      <c r="Y84" s="115"/>
      <c r="Z84" s="113"/>
    </row>
    <row r="85" spans="1:27" ht="20.100000000000001" customHeight="1" x14ac:dyDescent="0.15">
      <c r="A85" s="91">
        <f>IFERROR(IF(OR(AND($I63="する",AND(TRIM($I85)&lt;&gt;"",NOT(AND(ISNUMBER(VALUE(SUBSTITUTE($I85,"-",""))),IFERROR(SEARCH("-",$I85),0)&gt;0)))), AND($I63="しない",NOT(ISBLANK($I85)))),1001,0),3)</f>
        <v>0</v>
      </c>
      <c r="B85" s="91"/>
      <c r="C85" s="108"/>
      <c r="D85" s="109">
        <v>10</v>
      </c>
      <c r="E85" s="89" t="s">
        <v>175</v>
      </c>
      <c r="I85" s="41"/>
      <c r="J85" s="41"/>
      <c r="K85" s="41"/>
      <c r="L85" s="41"/>
      <c r="M85" s="41"/>
      <c r="N85" s="115"/>
      <c r="O85" s="115"/>
      <c r="P85" s="115"/>
      <c r="Q85" s="115"/>
      <c r="R85" s="115"/>
      <c r="S85" s="115"/>
      <c r="T85" s="115"/>
      <c r="U85" s="115"/>
      <c r="V85" s="115"/>
      <c r="W85" s="115"/>
      <c r="X85" s="115"/>
      <c r="Y85" s="115"/>
      <c r="Z85" s="113"/>
    </row>
    <row r="86" spans="1:27" ht="20.100000000000001" customHeight="1" x14ac:dyDescent="0.15">
      <c r="A86" s="91"/>
      <c r="B86" s="91"/>
      <c r="C86" s="117"/>
      <c r="D86" s="114"/>
      <c r="E86" s="114"/>
      <c r="F86" s="114"/>
      <c r="G86" s="114"/>
      <c r="H86" s="114"/>
      <c r="I86" s="111"/>
      <c r="J86" s="122" t="s">
        <v>179</v>
      </c>
      <c r="K86" s="123"/>
      <c r="L86" s="123"/>
      <c r="M86" s="123"/>
      <c r="N86" s="123"/>
      <c r="O86" s="123"/>
      <c r="P86" s="123"/>
      <c r="Q86" s="123"/>
      <c r="R86" s="123"/>
      <c r="S86" s="123"/>
      <c r="T86" s="123"/>
      <c r="U86" s="123"/>
      <c r="V86" s="123"/>
      <c r="W86" s="123"/>
      <c r="X86" s="123"/>
      <c r="Y86" s="123"/>
      <c r="Z86" s="113"/>
    </row>
    <row r="87" spans="1:27" ht="20.100000000000001" customHeight="1" x14ac:dyDescent="0.15">
      <c r="A87" s="91">
        <f>IFERROR(IF(OR(AND($I63="する",NOT(AND(TRIM($I87)&lt;&gt;"",ISNUMBER(VALUE(SUBSTITUTE($I87,"-",""))),IFERROR(SEARCH("-",$I87),0)&gt;0))), AND($I63="しない",NOT(ISBLANK($I87)))),1001,0),3)</f>
        <v>0</v>
      </c>
      <c r="B87" s="91"/>
      <c r="C87" s="108"/>
      <c r="D87" s="109">
        <v>11</v>
      </c>
      <c r="E87" s="89" t="s">
        <v>43</v>
      </c>
      <c r="I87" s="41"/>
      <c r="J87" s="41"/>
      <c r="K87" s="41"/>
      <c r="L87" s="41"/>
      <c r="M87" s="41"/>
      <c r="N87" s="115"/>
      <c r="O87" s="115"/>
      <c r="P87" s="115"/>
      <c r="Q87" s="115"/>
      <c r="R87" s="115"/>
      <c r="S87" s="115"/>
      <c r="T87" s="115"/>
      <c r="U87" s="115"/>
      <c r="V87" s="115"/>
      <c r="W87" s="115"/>
      <c r="X87" s="115"/>
      <c r="Y87" s="115"/>
      <c r="Z87" s="113"/>
    </row>
    <row r="88" spans="1:27" ht="30" customHeight="1" x14ac:dyDescent="0.15">
      <c r="A88" s="91"/>
      <c r="B88" s="91"/>
      <c r="C88" s="117"/>
      <c r="D88" s="114"/>
      <c r="E88" s="114"/>
      <c r="F88" s="114"/>
      <c r="G88" s="114"/>
      <c r="H88" s="114"/>
      <c r="I88" s="111"/>
      <c r="J88" s="122" t="s">
        <v>176</v>
      </c>
      <c r="K88" s="122"/>
      <c r="L88" s="122"/>
      <c r="M88" s="122"/>
      <c r="N88" s="122"/>
      <c r="O88" s="122"/>
      <c r="P88" s="122"/>
      <c r="Q88" s="122"/>
      <c r="R88" s="122"/>
      <c r="S88" s="122"/>
      <c r="T88" s="122"/>
      <c r="U88" s="122"/>
      <c r="V88" s="122"/>
      <c r="W88" s="122"/>
      <c r="X88" s="122"/>
      <c r="Y88" s="122"/>
      <c r="Z88" s="113"/>
    </row>
    <row r="89" spans="1:27" ht="20.100000000000001" customHeight="1" x14ac:dyDescent="0.15">
      <c r="A89" s="91">
        <f>IFERROR(IF(OR(AND($I63="する",NOT(IFERROR(SEARCH("@",$I89),0)&gt;0)),AND($I63="しない",NOT(ISBLANK($I89)))),1001,0),3)</f>
        <v>0</v>
      </c>
      <c r="B89" s="91"/>
      <c r="C89" s="117"/>
      <c r="D89" s="109">
        <v>12</v>
      </c>
      <c r="E89" s="89" t="s">
        <v>44</v>
      </c>
      <c r="I89" s="41"/>
      <c r="J89" s="41"/>
      <c r="K89" s="41"/>
      <c r="L89" s="41"/>
      <c r="M89" s="41"/>
      <c r="N89" s="41"/>
      <c r="O89" s="41"/>
      <c r="P89" s="41"/>
      <c r="Q89" s="41"/>
      <c r="R89" s="41"/>
      <c r="S89" s="41"/>
      <c r="T89" s="41"/>
      <c r="U89" s="41"/>
      <c r="V89" s="41"/>
      <c r="W89" s="41"/>
      <c r="X89" s="41"/>
      <c r="Y89" s="41"/>
      <c r="Z89" s="113"/>
    </row>
    <row r="90" spans="1:27" ht="30" customHeight="1" x14ac:dyDescent="0.15">
      <c r="A90" s="91"/>
      <c r="B90" s="91"/>
      <c r="C90" s="117"/>
      <c r="D90" s="109"/>
      <c r="I90" s="111"/>
      <c r="J90" s="124" t="s">
        <v>180</v>
      </c>
      <c r="K90" s="124"/>
      <c r="L90" s="124"/>
      <c r="M90" s="124"/>
      <c r="N90" s="124"/>
      <c r="O90" s="124"/>
      <c r="P90" s="124"/>
      <c r="Q90" s="124"/>
      <c r="R90" s="124"/>
      <c r="S90" s="124"/>
      <c r="T90" s="124"/>
      <c r="U90" s="124"/>
      <c r="V90" s="124"/>
      <c r="W90" s="124"/>
      <c r="X90" s="124"/>
      <c r="Y90" s="124"/>
      <c r="Z90" s="114"/>
      <c r="AA90" s="125"/>
    </row>
    <row r="91" spans="1:27" ht="20.100000000000001" customHeight="1" x14ac:dyDescent="0.15">
      <c r="A91" s="91"/>
      <c r="B91" s="91"/>
      <c r="C91" s="128"/>
      <c r="D91" s="129"/>
      <c r="E91" s="129"/>
      <c r="F91" s="129"/>
      <c r="G91" s="129"/>
      <c r="H91" s="129"/>
      <c r="I91" s="130"/>
      <c r="J91" s="138"/>
      <c r="K91" s="139"/>
      <c r="L91" s="138"/>
      <c r="M91" s="138"/>
      <c r="N91" s="138"/>
      <c r="O91" s="138"/>
      <c r="P91" s="138"/>
      <c r="Q91" s="140"/>
      <c r="R91" s="138"/>
      <c r="S91" s="138"/>
      <c r="T91" s="138"/>
      <c r="U91" s="138"/>
      <c r="V91" s="138"/>
      <c r="W91" s="138"/>
      <c r="X91" s="138"/>
      <c r="Y91" s="138"/>
      <c r="Z91" s="129"/>
      <c r="AA91" s="125"/>
    </row>
    <row r="92" spans="1:27" ht="15.75" customHeight="1" x14ac:dyDescent="0.15">
      <c r="A92" s="91"/>
      <c r="B92" s="91"/>
      <c r="C92" s="114"/>
      <c r="D92" s="114"/>
      <c r="E92" s="114"/>
      <c r="F92" s="114"/>
      <c r="G92" s="114"/>
      <c r="H92" s="114"/>
      <c r="I92" s="141"/>
      <c r="J92" s="114"/>
      <c r="K92" s="142"/>
      <c r="L92" s="114"/>
      <c r="M92" s="114"/>
      <c r="N92" s="114"/>
      <c r="O92" s="114"/>
      <c r="P92" s="114"/>
      <c r="Q92" s="114"/>
      <c r="R92" s="114"/>
      <c r="S92" s="114"/>
      <c r="T92" s="114"/>
      <c r="U92" s="114"/>
      <c r="V92" s="114"/>
      <c r="W92" s="114"/>
      <c r="X92" s="114"/>
      <c r="Y92" s="114"/>
      <c r="Z92" s="114"/>
    </row>
    <row r="93" spans="1:27" ht="15.75" hidden="1" customHeight="1" x14ac:dyDescent="0.15">
      <c r="A93" s="91"/>
      <c r="B93" s="91"/>
      <c r="C93" s="114"/>
      <c r="D93" s="114"/>
      <c r="E93" s="114"/>
      <c r="F93" s="114"/>
      <c r="G93" s="114"/>
      <c r="H93" s="114"/>
      <c r="I93" s="141"/>
      <c r="J93" s="114"/>
      <c r="K93" s="142"/>
      <c r="L93" s="114"/>
      <c r="M93" s="114"/>
      <c r="N93" s="114"/>
      <c r="O93" s="114"/>
      <c r="P93" s="114"/>
      <c r="Q93" s="114"/>
      <c r="R93" s="114"/>
      <c r="S93" s="114"/>
      <c r="T93" s="114"/>
      <c r="U93" s="114"/>
      <c r="V93" s="114"/>
      <c r="W93" s="114"/>
      <c r="X93" s="114"/>
      <c r="Y93" s="114"/>
      <c r="Z93" s="114"/>
    </row>
    <row r="94" spans="1:27" ht="15.75" hidden="1" customHeight="1" x14ac:dyDescent="0.15">
      <c r="A94" s="91"/>
      <c r="B94" s="91"/>
      <c r="C94" s="114"/>
      <c r="D94" s="114"/>
      <c r="E94" s="114"/>
      <c r="F94" s="114"/>
      <c r="G94" s="114"/>
      <c r="H94" s="114"/>
      <c r="I94" s="141"/>
      <c r="J94" s="114"/>
      <c r="K94" s="142"/>
      <c r="L94" s="114"/>
      <c r="M94" s="114"/>
      <c r="N94" s="114"/>
      <c r="O94" s="114"/>
      <c r="P94" s="114"/>
      <c r="Q94" s="114"/>
      <c r="R94" s="114"/>
      <c r="S94" s="114"/>
      <c r="T94" s="114"/>
      <c r="U94" s="114"/>
      <c r="V94" s="114"/>
      <c r="W94" s="114"/>
      <c r="X94" s="114"/>
      <c r="Y94" s="114"/>
      <c r="Z94" s="114"/>
    </row>
    <row r="95" spans="1:27" ht="15.75" hidden="1" customHeight="1" x14ac:dyDescent="0.15">
      <c r="A95" s="91"/>
      <c r="B95" s="91"/>
      <c r="C95" s="114"/>
      <c r="D95" s="114"/>
      <c r="E95" s="114"/>
      <c r="F95" s="114"/>
      <c r="G95" s="114"/>
      <c r="H95" s="114"/>
      <c r="I95" s="141"/>
      <c r="J95" s="114"/>
      <c r="K95" s="142"/>
      <c r="L95" s="114"/>
      <c r="M95" s="114"/>
      <c r="N95" s="114"/>
      <c r="O95" s="114"/>
      <c r="P95" s="114"/>
      <c r="Q95" s="114"/>
      <c r="R95" s="114"/>
      <c r="S95" s="114"/>
      <c r="T95" s="114"/>
      <c r="U95" s="114"/>
      <c r="V95" s="114"/>
      <c r="W95" s="114"/>
      <c r="X95" s="114"/>
      <c r="Y95" s="114"/>
      <c r="Z95" s="114"/>
    </row>
    <row r="96" spans="1:27" ht="15.75" hidden="1" customHeight="1" x14ac:dyDescent="0.15">
      <c r="A96" s="91"/>
      <c r="B96" s="91"/>
      <c r="C96" s="114"/>
      <c r="D96" s="114"/>
      <c r="E96" s="114"/>
      <c r="F96" s="114"/>
      <c r="G96" s="114"/>
      <c r="H96" s="114"/>
      <c r="I96" s="141"/>
      <c r="J96" s="114"/>
      <c r="K96" s="142"/>
      <c r="L96" s="114"/>
      <c r="M96" s="114"/>
      <c r="N96" s="114"/>
      <c r="O96" s="114"/>
      <c r="P96" s="114"/>
      <c r="Q96" s="114"/>
      <c r="R96" s="114"/>
      <c r="S96" s="114"/>
      <c r="T96" s="114"/>
      <c r="U96" s="114"/>
      <c r="V96" s="114"/>
      <c r="W96" s="114"/>
      <c r="X96" s="114"/>
      <c r="Y96" s="114"/>
      <c r="Z96" s="114"/>
    </row>
    <row r="97" spans="1:26" ht="15.75" hidden="1" customHeight="1" x14ac:dyDescent="0.15">
      <c r="A97" s="91"/>
      <c r="B97" s="91"/>
      <c r="C97" s="114"/>
      <c r="D97" s="114"/>
      <c r="E97" s="114"/>
      <c r="F97" s="114"/>
      <c r="G97" s="114"/>
      <c r="H97" s="114"/>
      <c r="I97" s="141"/>
      <c r="J97" s="114"/>
      <c r="K97" s="142"/>
      <c r="L97" s="114"/>
      <c r="M97" s="114"/>
      <c r="N97" s="114"/>
      <c r="O97" s="114"/>
      <c r="P97" s="114"/>
      <c r="Q97" s="114"/>
      <c r="R97" s="114"/>
      <c r="S97" s="114"/>
      <c r="T97" s="114"/>
      <c r="U97" s="114"/>
      <c r="V97" s="114"/>
      <c r="W97" s="114"/>
      <c r="X97" s="114"/>
      <c r="Y97" s="114"/>
      <c r="Z97" s="114"/>
    </row>
    <row r="98" spans="1:26" ht="15.75" hidden="1" customHeight="1" x14ac:dyDescent="0.15">
      <c r="A98" s="91"/>
      <c r="B98" s="91"/>
      <c r="C98" s="114"/>
      <c r="D98" s="114"/>
      <c r="E98" s="114"/>
      <c r="F98" s="114"/>
      <c r="G98" s="114"/>
      <c r="H98" s="114"/>
      <c r="I98" s="141"/>
      <c r="J98" s="114"/>
      <c r="K98" s="142"/>
      <c r="L98" s="114"/>
      <c r="M98" s="114"/>
      <c r="N98" s="114"/>
      <c r="O98" s="114"/>
      <c r="P98" s="114"/>
      <c r="Q98" s="114"/>
      <c r="R98" s="114"/>
      <c r="S98" s="114"/>
      <c r="T98" s="114"/>
      <c r="U98" s="114"/>
      <c r="V98" s="114"/>
      <c r="W98" s="114"/>
      <c r="X98" s="114"/>
      <c r="Y98" s="114"/>
      <c r="Z98" s="114"/>
    </row>
    <row r="99" spans="1:26" ht="15.75" hidden="1" customHeight="1" x14ac:dyDescent="0.15">
      <c r="A99" s="91"/>
      <c r="B99" s="91"/>
      <c r="C99" s="114"/>
      <c r="D99" s="114"/>
      <c r="E99" s="114"/>
      <c r="F99" s="114"/>
      <c r="G99" s="114"/>
      <c r="H99" s="114"/>
      <c r="I99" s="141"/>
      <c r="J99" s="114"/>
      <c r="K99" s="142"/>
      <c r="L99" s="114"/>
      <c r="M99" s="114"/>
      <c r="N99" s="114"/>
      <c r="O99" s="114"/>
      <c r="P99" s="114"/>
      <c r="Q99" s="114"/>
      <c r="R99" s="114"/>
      <c r="S99" s="114"/>
      <c r="T99" s="114"/>
      <c r="U99" s="114"/>
      <c r="V99" s="114"/>
      <c r="W99" s="114"/>
      <c r="X99" s="114"/>
      <c r="Y99" s="114"/>
      <c r="Z99" s="114"/>
    </row>
    <row r="100" spans="1:26" ht="15.75" hidden="1" customHeight="1" x14ac:dyDescent="0.15">
      <c r="A100" s="91"/>
      <c r="B100" s="91"/>
      <c r="C100" s="114"/>
      <c r="D100" s="114"/>
      <c r="E100" s="114"/>
      <c r="F100" s="114"/>
      <c r="G100" s="114"/>
      <c r="H100" s="114"/>
      <c r="I100" s="141"/>
      <c r="J100" s="114"/>
      <c r="K100" s="142"/>
      <c r="L100" s="114"/>
      <c r="M100" s="114"/>
      <c r="N100" s="114"/>
      <c r="O100" s="114"/>
      <c r="P100" s="114"/>
      <c r="Q100" s="114"/>
      <c r="R100" s="114"/>
      <c r="S100" s="114"/>
      <c r="T100" s="114"/>
      <c r="U100" s="114"/>
      <c r="V100" s="114"/>
      <c r="W100" s="114"/>
      <c r="X100" s="114"/>
      <c r="Y100" s="114"/>
      <c r="Z100" s="114"/>
    </row>
    <row r="101" spans="1:26" ht="15.75" hidden="1" customHeight="1" x14ac:dyDescent="0.15">
      <c r="A101" s="91"/>
      <c r="B101" s="91"/>
      <c r="C101" s="114"/>
      <c r="D101" s="114"/>
      <c r="E101" s="114"/>
      <c r="F101" s="114"/>
      <c r="G101" s="114"/>
      <c r="H101" s="114"/>
      <c r="I101" s="141"/>
      <c r="J101" s="114"/>
      <c r="K101" s="142"/>
      <c r="L101" s="114"/>
      <c r="M101" s="114"/>
      <c r="N101" s="114"/>
      <c r="O101" s="114"/>
      <c r="P101" s="114"/>
      <c r="Q101" s="114"/>
      <c r="R101" s="114"/>
      <c r="S101" s="114"/>
      <c r="T101" s="114"/>
      <c r="U101" s="114"/>
      <c r="V101" s="114"/>
      <c r="W101" s="114"/>
      <c r="X101" s="114"/>
      <c r="Y101" s="114"/>
      <c r="Z101" s="114"/>
    </row>
    <row r="102" spans="1:26" ht="15.75" hidden="1" customHeight="1" x14ac:dyDescent="0.15">
      <c r="A102" s="91"/>
      <c r="B102" s="91"/>
      <c r="C102" s="114"/>
      <c r="D102" s="114"/>
      <c r="E102" s="114"/>
      <c r="F102" s="114"/>
      <c r="G102" s="114"/>
      <c r="H102" s="114"/>
      <c r="I102" s="141"/>
      <c r="J102" s="114"/>
      <c r="K102" s="142"/>
      <c r="L102" s="114"/>
      <c r="M102" s="114"/>
      <c r="N102" s="114"/>
      <c r="O102" s="114"/>
      <c r="P102" s="114"/>
      <c r="Q102" s="114"/>
      <c r="R102" s="114"/>
      <c r="S102" s="114"/>
      <c r="T102" s="114"/>
      <c r="U102" s="114"/>
      <c r="V102" s="114"/>
      <c r="W102" s="114"/>
      <c r="X102" s="114"/>
      <c r="Y102" s="114"/>
      <c r="Z102" s="114"/>
    </row>
    <row r="103" spans="1:26" ht="15.75" hidden="1" customHeight="1" x14ac:dyDescent="0.15">
      <c r="A103" s="91"/>
      <c r="B103" s="91"/>
      <c r="C103" s="114"/>
      <c r="D103" s="114"/>
      <c r="E103" s="114"/>
      <c r="F103" s="114"/>
      <c r="G103" s="114"/>
      <c r="H103" s="114"/>
      <c r="I103" s="141"/>
      <c r="J103" s="114"/>
      <c r="K103" s="142"/>
      <c r="L103" s="114"/>
      <c r="M103" s="114"/>
      <c r="N103" s="114"/>
      <c r="O103" s="114"/>
      <c r="P103" s="114"/>
      <c r="Q103" s="114"/>
      <c r="R103" s="114"/>
      <c r="S103" s="114"/>
      <c r="T103" s="114"/>
      <c r="U103" s="114"/>
      <c r="V103" s="114"/>
      <c r="W103" s="114"/>
      <c r="X103" s="114"/>
      <c r="Y103" s="114"/>
      <c r="Z103" s="114"/>
    </row>
    <row r="104" spans="1:26" ht="15.75" hidden="1" customHeight="1" x14ac:dyDescent="0.15">
      <c r="A104" s="91"/>
      <c r="B104" s="91"/>
      <c r="C104" s="114"/>
      <c r="D104" s="114"/>
      <c r="E104" s="114"/>
      <c r="F104" s="114"/>
      <c r="G104" s="114"/>
      <c r="H104" s="114"/>
      <c r="I104" s="141"/>
      <c r="J104" s="114"/>
      <c r="K104" s="142"/>
      <c r="L104" s="114"/>
      <c r="M104" s="114"/>
      <c r="N104" s="114"/>
      <c r="O104" s="114"/>
      <c r="P104" s="114"/>
      <c r="Q104" s="114"/>
      <c r="R104" s="114"/>
      <c r="S104" s="114"/>
      <c r="T104" s="114"/>
      <c r="U104" s="114"/>
      <c r="V104" s="114"/>
      <c r="W104" s="114"/>
      <c r="X104" s="114"/>
      <c r="Y104" s="114"/>
      <c r="Z104" s="114"/>
    </row>
    <row r="105" spans="1:26" ht="15.75" hidden="1" customHeight="1" x14ac:dyDescent="0.15">
      <c r="A105" s="91"/>
      <c r="B105" s="91"/>
      <c r="C105" s="114"/>
      <c r="D105" s="114"/>
      <c r="E105" s="114"/>
      <c r="F105" s="114"/>
      <c r="G105" s="114"/>
      <c r="H105" s="114"/>
      <c r="I105" s="141"/>
      <c r="J105" s="114"/>
      <c r="K105" s="142"/>
      <c r="L105" s="114"/>
      <c r="M105" s="114"/>
      <c r="N105" s="114"/>
      <c r="O105" s="114"/>
      <c r="P105" s="114"/>
      <c r="Q105" s="114"/>
      <c r="R105" s="114"/>
      <c r="S105" s="114"/>
      <c r="T105" s="114"/>
      <c r="U105" s="114"/>
      <c r="V105" s="114"/>
      <c r="W105" s="114"/>
      <c r="X105" s="114"/>
      <c r="Y105" s="114"/>
      <c r="Z105" s="114"/>
    </row>
    <row r="106" spans="1:26" ht="15.75" hidden="1" customHeight="1" x14ac:dyDescent="0.15">
      <c r="A106" s="91"/>
      <c r="B106" s="91"/>
      <c r="C106" s="114"/>
      <c r="D106" s="114"/>
      <c r="E106" s="114"/>
      <c r="F106" s="114"/>
      <c r="G106" s="114"/>
      <c r="H106" s="114"/>
      <c r="I106" s="141"/>
      <c r="J106" s="114"/>
      <c r="K106" s="142"/>
      <c r="L106" s="114"/>
      <c r="M106" s="114"/>
      <c r="N106" s="114"/>
      <c r="O106" s="114"/>
      <c r="P106" s="114"/>
      <c r="Q106" s="114"/>
      <c r="R106" s="114"/>
      <c r="S106" s="114"/>
      <c r="T106" s="114"/>
      <c r="U106" s="114"/>
      <c r="V106" s="114"/>
      <c r="W106" s="114"/>
      <c r="X106" s="114"/>
      <c r="Y106" s="114"/>
      <c r="Z106" s="114"/>
    </row>
    <row r="107" spans="1:26" ht="15.75" hidden="1" customHeight="1" x14ac:dyDescent="0.15">
      <c r="A107" s="91"/>
      <c r="B107" s="91"/>
      <c r="C107" s="114"/>
      <c r="D107" s="114"/>
      <c r="E107" s="114"/>
      <c r="F107" s="114"/>
      <c r="G107" s="114"/>
      <c r="H107" s="114"/>
      <c r="I107" s="141"/>
      <c r="J107" s="114"/>
      <c r="K107" s="142"/>
      <c r="L107" s="114"/>
      <c r="M107" s="114"/>
      <c r="N107" s="114"/>
      <c r="O107" s="114"/>
      <c r="P107" s="114"/>
      <c r="Q107" s="114"/>
      <c r="R107" s="114"/>
      <c r="S107" s="114"/>
      <c r="T107" s="114"/>
      <c r="U107" s="114"/>
      <c r="V107" s="114"/>
      <c r="W107" s="114"/>
      <c r="X107" s="114"/>
      <c r="Y107" s="114"/>
      <c r="Z107" s="114"/>
    </row>
    <row r="108" spans="1:26" ht="20.100000000000001" customHeight="1" x14ac:dyDescent="0.15">
      <c r="A108" s="91"/>
      <c r="B108" s="91"/>
      <c r="C108" s="114"/>
      <c r="D108" s="114"/>
      <c r="E108" s="114"/>
      <c r="F108" s="114"/>
      <c r="G108" s="114"/>
      <c r="H108" s="114"/>
      <c r="I108" s="141"/>
      <c r="J108" s="114"/>
      <c r="K108" s="142"/>
      <c r="L108" s="114"/>
      <c r="M108" s="114"/>
      <c r="N108" s="114"/>
      <c r="O108" s="114"/>
      <c r="P108" s="114"/>
      <c r="Q108" s="114"/>
      <c r="R108" s="114"/>
      <c r="S108" s="114"/>
      <c r="T108" s="114"/>
      <c r="U108" s="114"/>
      <c r="V108" s="114"/>
      <c r="W108" s="114"/>
      <c r="X108" s="114"/>
      <c r="Y108" s="114"/>
      <c r="Z108" s="114"/>
    </row>
    <row r="109" spans="1:26" ht="20.100000000000001" customHeight="1" x14ac:dyDescent="0.15">
      <c r="A109" s="91"/>
      <c r="B109" s="91"/>
      <c r="C109" s="101" t="s">
        <v>52</v>
      </c>
      <c r="D109" s="102"/>
      <c r="E109" s="102"/>
      <c r="F109" s="102"/>
      <c r="G109" s="102"/>
      <c r="H109" s="103"/>
      <c r="Q109" s="143"/>
    </row>
    <row r="110" spans="1:26" ht="15" customHeight="1" x14ac:dyDescent="0.15">
      <c r="A110" s="91"/>
      <c r="B110" s="91"/>
      <c r="C110" s="144"/>
      <c r="D110" s="145"/>
      <c r="E110" s="145"/>
      <c r="F110" s="145"/>
      <c r="G110" s="145"/>
      <c r="H110" s="145"/>
      <c r="I110" s="146"/>
      <c r="J110" s="106"/>
      <c r="K110" s="146"/>
      <c r="L110" s="106"/>
      <c r="M110" s="106"/>
      <c r="N110" s="106"/>
      <c r="O110" s="106"/>
      <c r="P110" s="106"/>
      <c r="Q110" s="147"/>
      <c r="R110" s="106"/>
      <c r="S110" s="106"/>
      <c r="T110" s="106"/>
      <c r="U110" s="106"/>
      <c r="V110" s="106"/>
      <c r="W110" s="106"/>
      <c r="X110" s="106"/>
      <c r="Y110" s="106"/>
      <c r="Z110" s="107"/>
    </row>
    <row r="111" spans="1:26" ht="30" customHeight="1" x14ac:dyDescent="0.15">
      <c r="A111" s="91"/>
      <c r="B111" s="91"/>
      <c r="C111" s="144"/>
      <c r="D111" s="148" t="s">
        <v>177</v>
      </c>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13"/>
    </row>
    <row r="112" spans="1:26" ht="20.100000000000001" customHeight="1" x14ac:dyDescent="0.15">
      <c r="A112" s="91"/>
      <c r="B112" s="91"/>
      <c r="C112" s="108"/>
      <c r="D112" s="109">
        <v>1</v>
      </c>
      <c r="E112" s="89" t="s">
        <v>53</v>
      </c>
      <c r="I112" s="41"/>
      <c r="J112" s="41"/>
      <c r="K112" s="41"/>
      <c r="L112" s="41"/>
      <c r="M112" s="41"/>
      <c r="N112" s="41"/>
      <c r="O112" s="41"/>
      <c r="P112" s="41"/>
      <c r="Q112" s="52"/>
      <c r="R112" s="41"/>
      <c r="S112" s="41"/>
      <c r="T112" s="41"/>
      <c r="U112" s="41"/>
      <c r="V112" s="41"/>
      <c r="W112" s="41"/>
      <c r="X112" s="41"/>
      <c r="Y112" s="41"/>
      <c r="Z112" s="113"/>
    </row>
    <row r="113" spans="1:26" ht="20.100000000000001" customHeight="1" x14ac:dyDescent="0.15">
      <c r="A113" s="91"/>
      <c r="B113" s="91"/>
      <c r="C113" s="108"/>
      <c r="D113" s="109"/>
      <c r="E113" s="114"/>
      <c r="F113" s="114"/>
      <c r="G113" s="114"/>
      <c r="H113" s="114"/>
      <c r="I113" s="120"/>
      <c r="J113" s="116" t="s">
        <v>54</v>
      </c>
      <c r="K113" s="149"/>
      <c r="L113" s="115"/>
      <c r="M113" s="115"/>
      <c r="N113" s="115"/>
      <c r="O113" s="115"/>
      <c r="P113" s="115"/>
      <c r="Q113" s="150"/>
      <c r="R113" s="115"/>
      <c r="S113" s="115"/>
      <c r="T113" s="115"/>
      <c r="U113" s="115"/>
      <c r="V113" s="115"/>
      <c r="W113" s="115"/>
      <c r="X113" s="115"/>
      <c r="Y113" s="115"/>
      <c r="Z113" s="113"/>
    </row>
    <row r="114" spans="1:26" ht="20.100000000000001" customHeight="1" x14ac:dyDescent="0.15">
      <c r="A114" s="91">
        <f>IFERROR(IF(AND(TRIM($I114)&lt;&gt;"", NOT(OR(IFERROR(SEARCH(" ",$I114),0)&gt;0, IFERROR(SEARCH("　",$I114),0)&gt;0))),1001,0),3)</f>
        <v>0</v>
      </c>
      <c r="B114" s="91"/>
      <c r="C114" s="108"/>
      <c r="D114" s="109">
        <f>D112+1</f>
        <v>2</v>
      </c>
      <c r="E114" s="89" t="s">
        <v>65</v>
      </c>
      <c r="I114" s="41"/>
      <c r="J114" s="41"/>
      <c r="K114" s="41"/>
      <c r="L114" s="41"/>
      <c r="M114" s="41"/>
      <c r="N114" s="41"/>
      <c r="O114" s="41"/>
      <c r="P114" s="41"/>
      <c r="Q114" s="41"/>
      <c r="R114" s="41"/>
      <c r="S114" s="41"/>
      <c r="T114" s="41"/>
      <c r="U114" s="41"/>
      <c r="V114" s="41"/>
      <c r="W114" s="41"/>
      <c r="X114" s="41"/>
      <c r="Y114" s="41"/>
      <c r="Z114" s="113"/>
    </row>
    <row r="115" spans="1:26" ht="20.100000000000001" customHeight="1" x14ac:dyDescent="0.15">
      <c r="A115" s="91"/>
      <c r="B115" s="91"/>
      <c r="C115" s="108"/>
      <c r="D115" s="109"/>
      <c r="E115" s="114"/>
      <c r="F115" s="114"/>
      <c r="G115" s="114"/>
      <c r="H115" s="114"/>
      <c r="I115" s="120"/>
      <c r="J115" s="116" t="s">
        <v>36</v>
      </c>
      <c r="K115" s="116"/>
      <c r="L115" s="116"/>
      <c r="M115" s="116"/>
      <c r="N115" s="116"/>
      <c r="O115" s="116"/>
      <c r="P115" s="116"/>
      <c r="Q115" s="116"/>
      <c r="R115" s="116"/>
      <c r="S115" s="116"/>
      <c r="T115" s="116"/>
      <c r="U115" s="116"/>
      <c r="V115" s="116"/>
      <c r="W115" s="116"/>
      <c r="X115" s="116"/>
      <c r="Y115" s="116"/>
      <c r="Z115" s="113"/>
    </row>
    <row r="116" spans="1:26" ht="20.100000000000001" customHeight="1" x14ac:dyDescent="0.15">
      <c r="A116" s="91">
        <f>IFERROR(IF(AND(TRIM($I116)&lt;&gt;"", NOT(OR(IFERROR(SEARCH(" ",$I116),0)&gt;0, IFERROR(SEARCH("　",$I116),0)&gt;0))),1001,0),3)</f>
        <v>0</v>
      </c>
      <c r="B116" s="91"/>
      <c r="C116" s="108"/>
      <c r="D116" s="109">
        <f>D114+1</f>
        <v>3</v>
      </c>
      <c r="E116" s="89" t="s">
        <v>66</v>
      </c>
      <c r="I116" s="41"/>
      <c r="J116" s="41"/>
      <c r="K116" s="41"/>
      <c r="L116" s="41"/>
      <c r="M116" s="41"/>
      <c r="N116" s="41"/>
      <c r="O116" s="41"/>
      <c r="P116" s="41"/>
      <c r="Q116" s="41"/>
      <c r="R116" s="41"/>
      <c r="S116" s="41"/>
      <c r="T116" s="41"/>
      <c r="U116" s="41"/>
      <c r="V116" s="41"/>
      <c r="W116" s="41"/>
      <c r="X116" s="41"/>
      <c r="Y116" s="41"/>
      <c r="Z116" s="113"/>
    </row>
    <row r="117" spans="1:26" ht="20.100000000000001" customHeight="1" x14ac:dyDescent="0.15">
      <c r="A117" s="91"/>
      <c r="B117" s="91"/>
      <c r="C117" s="108"/>
      <c r="D117" s="114"/>
      <c r="E117" s="114"/>
      <c r="F117" s="114"/>
      <c r="G117" s="114"/>
      <c r="H117" s="114"/>
      <c r="I117" s="120"/>
      <c r="J117" s="116" t="s">
        <v>38</v>
      </c>
      <c r="K117" s="116"/>
      <c r="L117" s="116"/>
      <c r="M117" s="116"/>
      <c r="N117" s="116"/>
      <c r="O117" s="116"/>
      <c r="P117" s="116"/>
      <c r="Q117" s="116"/>
      <c r="R117" s="116"/>
      <c r="S117" s="116"/>
      <c r="T117" s="116"/>
      <c r="U117" s="116"/>
      <c r="V117" s="116"/>
      <c r="W117" s="116"/>
      <c r="X117" s="116"/>
      <c r="Y117" s="116"/>
      <c r="Z117" s="113"/>
    </row>
    <row r="118" spans="1:26" ht="20.100000000000001" customHeight="1" x14ac:dyDescent="0.15">
      <c r="A118" s="91"/>
      <c r="B118" s="91"/>
      <c r="C118" s="108"/>
      <c r="D118" s="109">
        <f>D116+1</f>
        <v>4</v>
      </c>
      <c r="E118" s="89" t="s">
        <v>31</v>
      </c>
      <c r="I118" s="44"/>
      <c r="J118" s="45"/>
      <c r="K118" s="45"/>
      <c r="L118" s="45"/>
      <c r="M118" s="45"/>
      <c r="N118" s="114"/>
      <c r="O118" s="114"/>
      <c r="P118" s="114"/>
      <c r="Q118" s="114"/>
      <c r="R118" s="114"/>
      <c r="S118" s="114"/>
      <c r="T118" s="114"/>
      <c r="U118" s="114"/>
      <c r="V118" s="114"/>
      <c r="W118" s="114"/>
      <c r="X118" s="114"/>
      <c r="Y118" s="114"/>
      <c r="Z118" s="113"/>
    </row>
    <row r="119" spans="1:26" ht="20.100000000000001" customHeight="1" x14ac:dyDescent="0.15">
      <c r="A119" s="91"/>
      <c r="B119" s="91"/>
      <c r="C119" s="108"/>
      <c r="D119" s="109"/>
      <c r="E119" s="114"/>
      <c r="F119" s="114"/>
      <c r="G119" s="114"/>
      <c r="H119" s="114"/>
      <c r="I119" s="111"/>
      <c r="J119" s="116" t="s">
        <v>82</v>
      </c>
      <c r="K119" s="115"/>
      <c r="L119" s="115"/>
      <c r="M119" s="115"/>
      <c r="N119" s="115"/>
      <c r="O119" s="115"/>
      <c r="P119" s="115"/>
      <c r="Q119" s="115"/>
      <c r="R119" s="115"/>
      <c r="S119" s="115"/>
      <c r="T119" s="115"/>
      <c r="U119" s="115"/>
      <c r="V119" s="115"/>
      <c r="W119" s="115"/>
      <c r="X119" s="115"/>
      <c r="Y119" s="115"/>
      <c r="Z119" s="113"/>
    </row>
    <row r="120" spans="1:26" ht="20.100000000000001" customHeight="1" x14ac:dyDescent="0.15">
      <c r="A120" s="91">
        <f>IFERROR(IF(AND(TRIM($I120)&lt;&gt;"", AND(OR(ISERROR(FIND("@"&amp;LEFT($I120,3)&amp;"@", 都道府県3))=FALSE, ISERROR(FIND("@"&amp;LEFT($I120,4)&amp;"@",都道府県4))=FALSE))=FALSE),1001,0),3)</f>
        <v>0</v>
      </c>
      <c r="B120" s="91"/>
      <c r="C120" s="108"/>
      <c r="D120" s="109">
        <f>D118+1</f>
        <v>5</v>
      </c>
      <c r="E120" s="89" t="s">
        <v>32</v>
      </c>
      <c r="I120" s="39"/>
      <c r="J120" s="39"/>
      <c r="K120" s="39"/>
      <c r="L120" s="39"/>
      <c r="M120" s="39"/>
      <c r="N120" s="39"/>
      <c r="O120" s="39"/>
      <c r="P120" s="39"/>
      <c r="Q120" s="40"/>
      <c r="R120" s="39"/>
      <c r="S120" s="39"/>
      <c r="T120" s="39"/>
      <c r="U120" s="39"/>
      <c r="V120" s="39"/>
      <c r="W120" s="39"/>
      <c r="X120" s="39"/>
      <c r="Y120" s="39"/>
      <c r="Z120" s="113"/>
    </row>
    <row r="121" spans="1:26" ht="20.100000000000001" customHeight="1" x14ac:dyDescent="0.15">
      <c r="A121" s="91"/>
      <c r="B121" s="91"/>
      <c r="C121" s="108"/>
      <c r="D121" s="109"/>
      <c r="E121" s="114"/>
      <c r="F121" s="114"/>
      <c r="G121" s="114"/>
      <c r="H121" s="114"/>
      <c r="I121" s="111"/>
      <c r="J121" s="116" t="s">
        <v>67</v>
      </c>
      <c r="K121" s="115"/>
      <c r="L121" s="115"/>
      <c r="M121" s="115"/>
      <c r="N121" s="115"/>
      <c r="O121" s="115"/>
      <c r="P121" s="115"/>
      <c r="Q121" s="115"/>
      <c r="R121" s="115"/>
      <c r="S121" s="115"/>
      <c r="T121" s="115"/>
      <c r="U121" s="115"/>
      <c r="V121" s="115"/>
      <c r="W121" s="115"/>
      <c r="X121" s="115"/>
      <c r="Y121" s="115"/>
      <c r="Z121" s="113"/>
    </row>
    <row r="122" spans="1:26" ht="20.100000000000001" customHeight="1" x14ac:dyDescent="0.15">
      <c r="A122" s="91">
        <f>IFERROR(IF(AND(TRIM($I122)&lt;&gt;"", NOT(AND(ISNUMBER(VALUE(SUBSTITUTE($I122,"-",""))), IFERROR(SEARCH("-",$I122),0)&gt;0))),1001,0),3)</f>
        <v>0</v>
      </c>
      <c r="B122" s="91"/>
      <c r="C122" s="108"/>
      <c r="D122" s="109">
        <f>D120+1</f>
        <v>6</v>
      </c>
      <c r="E122" s="89" t="s">
        <v>39</v>
      </c>
      <c r="I122" s="41"/>
      <c r="J122" s="41"/>
      <c r="K122" s="41"/>
      <c r="L122" s="41"/>
      <c r="M122" s="41"/>
      <c r="O122" s="121" t="s">
        <v>40</v>
      </c>
      <c r="P122" s="1"/>
      <c r="Q122" s="89" t="s">
        <v>41</v>
      </c>
      <c r="Y122" s="115"/>
      <c r="Z122" s="113"/>
    </row>
    <row r="123" spans="1:26" ht="20.100000000000001" customHeight="1" x14ac:dyDescent="0.15">
      <c r="A123" s="91"/>
      <c r="B123" s="91"/>
      <c r="C123" s="117"/>
      <c r="D123" s="114"/>
      <c r="E123" s="114"/>
      <c r="F123" s="114"/>
      <c r="G123" s="114"/>
      <c r="H123" s="114"/>
      <c r="I123" s="111"/>
      <c r="J123" s="116" t="s">
        <v>68</v>
      </c>
      <c r="K123" s="115"/>
      <c r="L123" s="115"/>
      <c r="M123" s="115"/>
      <c r="N123" s="115"/>
      <c r="O123" s="115"/>
      <c r="P123" s="115"/>
      <c r="Q123" s="115"/>
      <c r="R123" s="115"/>
      <c r="S123" s="115"/>
      <c r="T123" s="115"/>
      <c r="U123" s="115"/>
      <c r="V123" s="115"/>
      <c r="W123" s="115"/>
      <c r="X123" s="115"/>
      <c r="Y123" s="115"/>
      <c r="Z123" s="113"/>
    </row>
    <row r="124" spans="1:26" ht="20.100000000000001" customHeight="1" x14ac:dyDescent="0.15">
      <c r="A124" s="91">
        <f>IFERROR(IF(AND(TRIM($I124)&lt;&gt;"", NOT(AND(ISNUMBER(VALUE(SUBSTITUTE($I124,"-",""))), IFERROR(SEARCH("-",$I124),0)&gt;0))),1001,0),3)</f>
        <v>0</v>
      </c>
      <c r="B124" s="91"/>
      <c r="C124" s="108"/>
      <c r="D124" s="109">
        <f>D122+1</f>
        <v>7</v>
      </c>
      <c r="E124" s="89" t="s">
        <v>43</v>
      </c>
      <c r="I124" s="41"/>
      <c r="J124" s="41"/>
      <c r="K124" s="41"/>
      <c r="L124" s="41"/>
      <c r="M124" s="41"/>
      <c r="N124" s="115"/>
      <c r="O124" s="115"/>
      <c r="P124" s="115"/>
      <c r="Q124" s="115"/>
      <c r="R124" s="115"/>
      <c r="S124" s="115"/>
      <c r="T124" s="115"/>
      <c r="U124" s="115"/>
      <c r="V124" s="115"/>
      <c r="W124" s="115"/>
      <c r="X124" s="115"/>
      <c r="Y124" s="115"/>
      <c r="Z124" s="113"/>
    </row>
    <row r="125" spans="1:26" ht="20.100000000000001" customHeight="1" x14ac:dyDescent="0.15">
      <c r="A125" s="91"/>
      <c r="B125" s="91"/>
      <c r="C125" s="117"/>
      <c r="D125" s="114"/>
      <c r="E125" s="114"/>
      <c r="F125" s="114"/>
      <c r="G125" s="114"/>
      <c r="H125" s="114"/>
      <c r="I125" s="111"/>
      <c r="J125" s="116" t="s">
        <v>68</v>
      </c>
      <c r="K125" s="115"/>
      <c r="L125" s="115"/>
      <c r="M125" s="115"/>
      <c r="N125" s="115"/>
      <c r="O125" s="115"/>
      <c r="P125" s="115"/>
      <c r="Q125" s="115"/>
      <c r="R125" s="115"/>
      <c r="S125" s="115"/>
      <c r="T125" s="115"/>
      <c r="U125" s="115"/>
      <c r="V125" s="115"/>
      <c r="W125" s="115"/>
      <c r="X125" s="115"/>
      <c r="Y125" s="115"/>
      <c r="Z125" s="113"/>
    </row>
    <row r="126" spans="1:26" ht="20.100000000000001" customHeight="1" x14ac:dyDescent="0.15">
      <c r="A126" s="91">
        <f>IFERROR(IF(AND(TRIM($I126)&lt;&gt;"", NOT(IFERROR(SEARCH("@",$I126),0)&gt;0)),1001,0),3)</f>
        <v>0</v>
      </c>
      <c r="B126" s="91"/>
      <c r="C126" s="108"/>
      <c r="D126" s="109">
        <f>D124+1</f>
        <v>8</v>
      </c>
      <c r="E126" s="89" t="s">
        <v>44</v>
      </c>
      <c r="I126" s="41"/>
      <c r="J126" s="41"/>
      <c r="K126" s="41"/>
      <c r="L126" s="41"/>
      <c r="M126" s="41"/>
      <c r="N126" s="41"/>
      <c r="O126" s="41"/>
      <c r="P126" s="41"/>
      <c r="Q126" s="42"/>
      <c r="R126" s="41"/>
      <c r="S126" s="41"/>
      <c r="T126" s="41"/>
      <c r="U126" s="41"/>
      <c r="V126" s="41"/>
      <c r="W126" s="41"/>
      <c r="X126" s="41"/>
      <c r="Y126" s="41"/>
      <c r="Z126" s="113"/>
    </row>
    <row r="127" spans="1:26" ht="20.100000000000001" customHeight="1" x14ac:dyDescent="0.15">
      <c r="A127" s="91"/>
      <c r="B127" s="91"/>
      <c r="C127" s="117"/>
      <c r="D127" s="114"/>
      <c r="E127" s="114"/>
      <c r="F127" s="114"/>
      <c r="G127" s="114"/>
      <c r="H127" s="114"/>
      <c r="I127" s="111"/>
      <c r="J127" s="151" t="s">
        <v>80</v>
      </c>
      <c r="K127" s="149"/>
      <c r="L127" s="115"/>
      <c r="M127" s="115"/>
      <c r="N127" s="115"/>
      <c r="O127" s="115"/>
      <c r="P127" s="115"/>
      <c r="Q127" s="152"/>
      <c r="R127" s="115"/>
      <c r="S127" s="115"/>
      <c r="T127" s="115"/>
      <c r="U127" s="115"/>
      <c r="V127" s="115"/>
      <c r="W127" s="115"/>
      <c r="X127" s="115"/>
      <c r="Y127" s="115"/>
      <c r="Z127" s="113"/>
    </row>
    <row r="128" spans="1:26" ht="20.100000000000001" customHeight="1" x14ac:dyDescent="0.15">
      <c r="A128" s="91"/>
      <c r="B128" s="91"/>
      <c r="C128" s="128"/>
      <c r="D128" s="129"/>
      <c r="E128" s="129"/>
      <c r="F128" s="129"/>
      <c r="G128" s="129"/>
      <c r="H128" s="129"/>
      <c r="I128" s="132"/>
      <c r="J128" s="131"/>
      <c r="K128" s="132"/>
      <c r="L128" s="131"/>
      <c r="M128" s="131"/>
      <c r="N128" s="131"/>
      <c r="O128" s="131"/>
      <c r="P128" s="131"/>
      <c r="Q128" s="153"/>
      <c r="R128" s="131"/>
      <c r="S128" s="131"/>
      <c r="T128" s="131"/>
      <c r="U128" s="131"/>
      <c r="V128" s="131"/>
      <c r="W128" s="131"/>
      <c r="X128" s="131"/>
      <c r="Y128" s="131"/>
      <c r="Z128" s="133"/>
    </row>
    <row r="129" spans="1:26" ht="20.100000000000001" customHeight="1" x14ac:dyDescent="0.15">
      <c r="A129" s="91"/>
      <c r="B129" s="91"/>
      <c r="C129" s="114"/>
      <c r="D129" s="114"/>
      <c r="E129" s="114"/>
      <c r="F129" s="114"/>
      <c r="G129" s="114"/>
      <c r="H129" s="114"/>
      <c r="I129" s="134"/>
      <c r="J129" s="134"/>
      <c r="K129" s="134"/>
      <c r="L129" s="134"/>
      <c r="M129" s="134"/>
      <c r="N129" s="134"/>
      <c r="O129" s="134"/>
      <c r="P129" s="134"/>
      <c r="Q129" s="154"/>
      <c r="R129" s="134"/>
      <c r="S129" s="134"/>
      <c r="T129" s="134"/>
      <c r="U129" s="134"/>
      <c r="V129" s="134"/>
      <c r="W129" s="134"/>
      <c r="X129" s="134"/>
      <c r="Y129" s="134"/>
      <c r="Z129" s="114"/>
    </row>
    <row r="130" spans="1:26" ht="15.75" hidden="1" customHeight="1" x14ac:dyDescent="0.15">
      <c r="A130" s="91"/>
      <c r="B130" s="91"/>
      <c r="C130" s="114"/>
      <c r="D130" s="114"/>
      <c r="E130" s="114"/>
      <c r="F130" s="114"/>
      <c r="G130" s="114"/>
      <c r="H130" s="114"/>
      <c r="I130" s="134"/>
      <c r="J130" s="134"/>
      <c r="K130" s="134"/>
      <c r="L130" s="134"/>
      <c r="M130" s="134"/>
      <c r="N130" s="134"/>
      <c r="O130" s="134"/>
      <c r="P130" s="134"/>
      <c r="Q130" s="154"/>
      <c r="R130" s="134"/>
      <c r="S130" s="134"/>
      <c r="T130" s="134"/>
      <c r="U130" s="134"/>
      <c r="V130" s="134"/>
      <c r="W130" s="134"/>
      <c r="X130" s="134"/>
      <c r="Y130" s="134"/>
      <c r="Z130" s="114"/>
    </row>
    <row r="131" spans="1:26" ht="15.75" hidden="1" customHeight="1" x14ac:dyDescent="0.15">
      <c r="A131" s="91"/>
      <c r="B131" s="91"/>
      <c r="C131" s="114"/>
      <c r="D131" s="114"/>
      <c r="E131" s="114"/>
      <c r="F131" s="114"/>
      <c r="G131" s="114"/>
      <c r="H131" s="114"/>
      <c r="I131" s="134"/>
      <c r="J131" s="134"/>
      <c r="K131" s="134"/>
      <c r="L131" s="134"/>
      <c r="M131" s="134"/>
      <c r="N131" s="134"/>
      <c r="O131" s="134"/>
      <c r="P131" s="134"/>
      <c r="Q131" s="154"/>
      <c r="R131" s="134"/>
      <c r="S131" s="134"/>
      <c r="T131" s="134"/>
      <c r="U131" s="134"/>
      <c r="V131" s="134"/>
      <c r="W131" s="134"/>
      <c r="X131" s="134"/>
      <c r="Y131" s="134"/>
      <c r="Z131" s="114"/>
    </row>
    <row r="132" spans="1:26" ht="15.75" hidden="1" customHeight="1" x14ac:dyDescent="0.15">
      <c r="A132" s="91"/>
      <c r="B132" s="91"/>
      <c r="C132" s="114"/>
      <c r="D132" s="114"/>
      <c r="E132" s="114"/>
      <c r="F132" s="114"/>
      <c r="G132" s="114"/>
      <c r="H132" s="114"/>
      <c r="I132" s="134"/>
      <c r="J132" s="134"/>
      <c r="K132" s="134"/>
      <c r="L132" s="134"/>
      <c r="M132" s="134"/>
      <c r="N132" s="134"/>
      <c r="O132" s="134"/>
      <c r="P132" s="134"/>
      <c r="Q132" s="154"/>
      <c r="R132" s="134"/>
      <c r="S132" s="134"/>
      <c r="T132" s="134"/>
      <c r="U132" s="134"/>
      <c r="V132" s="134"/>
      <c r="W132" s="134"/>
      <c r="X132" s="134"/>
      <c r="Y132" s="134"/>
      <c r="Z132" s="114"/>
    </row>
    <row r="133" spans="1:26" ht="15.75" hidden="1" customHeight="1" x14ac:dyDescent="0.15">
      <c r="A133" s="91"/>
      <c r="B133" s="91"/>
      <c r="C133" s="114"/>
      <c r="D133" s="114"/>
      <c r="E133" s="114"/>
      <c r="F133" s="114"/>
      <c r="G133" s="114"/>
      <c r="H133" s="114"/>
      <c r="I133" s="134"/>
      <c r="J133" s="134"/>
      <c r="K133" s="134"/>
      <c r="L133" s="134"/>
      <c r="M133" s="134"/>
      <c r="N133" s="134"/>
      <c r="O133" s="134"/>
      <c r="P133" s="134"/>
      <c r="Q133" s="154"/>
      <c r="R133" s="134"/>
      <c r="S133" s="134"/>
      <c r="T133" s="134"/>
      <c r="U133" s="134"/>
      <c r="V133" s="134"/>
      <c r="W133" s="134"/>
      <c r="X133" s="134"/>
      <c r="Y133" s="134"/>
      <c r="Z133" s="114"/>
    </row>
    <row r="134" spans="1:26" ht="15.75" hidden="1" customHeight="1" x14ac:dyDescent="0.15">
      <c r="A134" s="91"/>
      <c r="B134" s="91"/>
      <c r="C134" s="114"/>
      <c r="D134" s="114"/>
      <c r="E134" s="114"/>
      <c r="F134" s="114"/>
      <c r="G134" s="114"/>
      <c r="H134" s="114"/>
      <c r="I134" s="134"/>
      <c r="J134" s="134"/>
      <c r="K134" s="134"/>
      <c r="L134" s="134"/>
      <c r="M134" s="134"/>
      <c r="N134" s="134"/>
      <c r="O134" s="134"/>
      <c r="P134" s="134"/>
      <c r="Q134" s="154"/>
      <c r="R134" s="134"/>
      <c r="S134" s="134"/>
      <c r="T134" s="134"/>
      <c r="U134" s="134"/>
      <c r="V134" s="134"/>
      <c r="W134" s="134"/>
      <c r="X134" s="134"/>
      <c r="Y134" s="134"/>
      <c r="Z134" s="114"/>
    </row>
    <row r="135" spans="1:26" ht="15.75" hidden="1" customHeight="1" x14ac:dyDescent="0.15">
      <c r="A135" s="91"/>
      <c r="B135" s="91"/>
      <c r="C135" s="114"/>
      <c r="D135" s="114"/>
      <c r="E135" s="114"/>
      <c r="F135" s="114"/>
      <c r="G135" s="114"/>
      <c r="H135" s="114"/>
      <c r="I135" s="134"/>
      <c r="J135" s="134"/>
      <c r="K135" s="134"/>
      <c r="L135" s="134"/>
      <c r="M135" s="134"/>
      <c r="N135" s="134"/>
      <c r="O135" s="134"/>
      <c r="P135" s="134"/>
      <c r="Q135" s="154"/>
      <c r="R135" s="134"/>
      <c r="S135" s="134"/>
      <c r="T135" s="134"/>
      <c r="U135" s="134"/>
      <c r="V135" s="134"/>
      <c r="W135" s="134"/>
      <c r="X135" s="134"/>
      <c r="Y135" s="134"/>
      <c r="Z135" s="114"/>
    </row>
    <row r="136" spans="1:26" ht="15.75" hidden="1" customHeight="1" x14ac:dyDescent="0.15">
      <c r="A136" s="91"/>
      <c r="B136" s="91"/>
      <c r="C136" s="114"/>
      <c r="D136" s="114"/>
      <c r="E136" s="114"/>
      <c r="F136" s="114"/>
      <c r="G136" s="114"/>
      <c r="H136" s="114"/>
      <c r="I136" s="134"/>
      <c r="J136" s="134"/>
      <c r="K136" s="134"/>
      <c r="L136" s="134"/>
      <c r="M136" s="134"/>
      <c r="N136" s="134"/>
      <c r="O136" s="134"/>
      <c r="P136" s="134"/>
      <c r="Q136" s="154"/>
      <c r="R136" s="134"/>
      <c r="S136" s="134"/>
      <c r="T136" s="134"/>
      <c r="U136" s="134"/>
      <c r="V136" s="134"/>
      <c r="W136" s="134"/>
      <c r="X136" s="134"/>
      <c r="Y136" s="134"/>
      <c r="Z136" s="114"/>
    </row>
    <row r="137" spans="1:26" ht="15.75" hidden="1" customHeight="1" x14ac:dyDescent="0.15">
      <c r="A137" s="91"/>
      <c r="B137" s="91"/>
      <c r="C137" s="114"/>
      <c r="D137" s="114"/>
      <c r="E137" s="114"/>
      <c r="F137" s="114"/>
      <c r="G137" s="114"/>
      <c r="H137" s="114"/>
      <c r="I137" s="134"/>
      <c r="J137" s="134"/>
      <c r="K137" s="134"/>
      <c r="L137" s="134"/>
      <c r="M137" s="134"/>
      <c r="N137" s="134"/>
      <c r="O137" s="134"/>
      <c r="P137" s="134"/>
      <c r="Q137" s="154"/>
      <c r="R137" s="134"/>
      <c r="S137" s="134"/>
      <c r="T137" s="134"/>
      <c r="U137" s="134"/>
      <c r="V137" s="134"/>
      <c r="W137" s="134"/>
      <c r="X137" s="134"/>
      <c r="Y137" s="134"/>
      <c r="Z137" s="114"/>
    </row>
    <row r="138" spans="1:26" ht="15.75" hidden="1" customHeight="1" x14ac:dyDescent="0.15">
      <c r="A138" s="91"/>
      <c r="B138" s="91"/>
      <c r="C138" s="114"/>
      <c r="D138" s="114"/>
      <c r="E138" s="114"/>
      <c r="F138" s="114"/>
      <c r="G138" s="114"/>
      <c r="H138" s="114"/>
      <c r="I138" s="134"/>
      <c r="J138" s="134"/>
      <c r="K138" s="134"/>
      <c r="L138" s="134"/>
      <c r="M138" s="134"/>
      <c r="N138" s="134"/>
      <c r="O138" s="134"/>
      <c r="P138" s="134"/>
      <c r="Q138" s="154"/>
      <c r="R138" s="134"/>
      <c r="S138" s="134"/>
      <c r="T138" s="134"/>
      <c r="U138" s="134"/>
      <c r="V138" s="134"/>
      <c r="W138" s="134"/>
      <c r="X138" s="134"/>
      <c r="Y138" s="134"/>
      <c r="Z138" s="114"/>
    </row>
    <row r="139" spans="1:26" ht="15.75" hidden="1" customHeight="1" x14ac:dyDescent="0.15">
      <c r="A139" s="91"/>
      <c r="B139" s="91"/>
      <c r="C139" s="114"/>
      <c r="D139" s="114"/>
      <c r="E139" s="114"/>
      <c r="F139" s="114"/>
      <c r="G139" s="114"/>
      <c r="H139" s="114"/>
      <c r="I139" s="134"/>
      <c r="J139" s="134"/>
      <c r="K139" s="134"/>
      <c r="L139" s="134"/>
      <c r="M139" s="134"/>
      <c r="N139" s="134"/>
      <c r="O139" s="134"/>
      <c r="P139" s="134"/>
      <c r="Q139" s="154"/>
      <c r="R139" s="134"/>
      <c r="S139" s="134"/>
      <c r="T139" s="134"/>
      <c r="U139" s="134"/>
      <c r="V139" s="134"/>
      <c r="W139" s="134"/>
      <c r="X139" s="134"/>
      <c r="Y139" s="134"/>
      <c r="Z139" s="114"/>
    </row>
    <row r="140" spans="1:26" ht="15.75" hidden="1" customHeight="1" x14ac:dyDescent="0.15">
      <c r="A140" s="91"/>
      <c r="B140" s="91"/>
      <c r="C140" s="114"/>
      <c r="D140" s="114"/>
      <c r="E140" s="114"/>
      <c r="F140" s="114"/>
      <c r="G140" s="114"/>
      <c r="H140" s="114"/>
      <c r="I140" s="134"/>
      <c r="J140" s="134"/>
      <c r="K140" s="134"/>
      <c r="L140" s="134"/>
      <c r="M140" s="134"/>
      <c r="N140" s="134"/>
      <c r="O140" s="134"/>
      <c r="P140" s="134"/>
      <c r="Q140" s="154"/>
      <c r="R140" s="134"/>
      <c r="S140" s="134"/>
      <c r="T140" s="134"/>
      <c r="U140" s="134"/>
      <c r="V140" s="134"/>
      <c r="W140" s="134"/>
      <c r="X140" s="134"/>
      <c r="Y140" s="134"/>
      <c r="Z140" s="114"/>
    </row>
    <row r="141" spans="1:26" ht="15.75" hidden="1" customHeight="1" x14ac:dyDescent="0.15">
      <c r="A141" s="91"/>
      <c r="B141" s="91"/>
      <c r="C141" s="114"/>
      <c r="D141" s="114"/>
      <c r="E141" s="114"/>
      <c r="F141" s="114"/>
      <c r="G141" s="114"/>
      <c r="H141" s="114"/>
      <c r="I141" s="134"/>
      <c r="J141" s="134"/>
      <c r="K141" s="134"/>
      <c r="L141" s="134"/>
      <c r="M141" s="134"/>
      <c r="N141" s="134"/>
      <c r="O141" s="134"/>
      <c r="P141" s="134"/>
      <c r="Q141" s="154"/>
      <c r="R141" s="134"/>
      <c r="S141" s="134"/>
      <c r="T141" s="134"/>
      <c r="U141" s="134"/>
      <c r="V141" s="134"/>
      <c r="W141" s="134"/>
      <c r="X141" s="134"/>
      <c r="Y141" s="134"/>
      <c r="Z141" s="114"/>
    </row>
    <row r="142" spans="1:26" ht="15.75" hidden="1" customHeight="1" x14ac:dyDescent="0.15">
      <c r="A142" s="91"/>
      <c r="B142" s="91"/>
      <c r="C142" s="114"/>
      <c r="D142" s="114"/>
      <c r="E142" s="114"/>
      <c r="F142" s="114"/>
      <c r="G142" s="114"/>
      <c r="H142" s="114"/>
      <c r="I142" s="134"/>
      <c r="J142" s="134"/>
      <c r="K142" s="134"/>
      <c r="L142" s="134"/>
      <c r="M142" s="134"/>
      <c r="N142" s="134"/>
      <c r="O142" s="134"/>
      <c r="P142" s="134"/>
      <c r="Q142" s="154"/>
      <c r="R142" s="134"/>
      <c r="S142" s="134"/>
      <c r="T142" s="134"/>
      <c r="U142" s="134"/>
      <c r="V142" s="134"/>
      <c r="W142" s="134"/>
      <c r="X142" s="134"/>
      <c r="Y142" s="134"/>
      <c r="Z142" s="114"/>
    </row>
    <row r="143" spans="1:26" ht="15.75" hidden="1" customHeight="1" x14ac:dyDescent="0.15">
      <c r="A143" s="91"/>
      <c r="B143" s="91"/>
      <c r="C143" s="114"/>
      <c r="D143" s="114"/>
      <c r="E143" s="114"/>
      <c r="F143" s="114"/>
      <c r="G143" s="114"/>
      <c r="H143" s="114"/>
      <c r="I143" s="134"/>
      <c r="J143" s="134"/>
      <c r="K143" s="134"/>
      <c r="L143" s="134"/>
      <c r="M143" s="134"/>
      <c r="N143" s="134"/>
      <c r="O143" s="134"/>
      <c r="P143" s="134"/>
      <c r="Q143" s="154"/>
      <c r="R143" s="134"/>
      <c r="S143" s="134"/>
      <c r="T143" s="134"/>
      <c r="U143" s="134"/>
      <c r="V143" s="134"/>
      <c r="W143" s="134"/>
      <c r="X143" s="134"/>
      <c r="Y143" s="134"/>
      <c r="Z143" s="114"/>
    </row>
    <row r="144" spans="1:26" ht="15.75" hidden="1" customHeight="1" x14ac:dyDescent="0.15">
      <c r="A144" s="91"/>
      <c r="B144" s="91"/>
      <c r="C144" s="114"/>
      <c r="D144" s="114"/>
      <c r="E144" s="114"/>
      <c r="F144" s="114"/>
      <c r="G144" s="114"/>
      <c r="H144" s="114"/>
      <c r="I144" s="134"/>
      <c r="J144" s="134"/>
      <c r="K144" s="134"/>
      <c r="L144" s="134"/>
      <c r="M144" s="134"/>
      <c r="N144" s="134"/>
      <c r="O144" s="134"/>
      <c r="P144" s="134"/>
      <c r="Q144" s="154"/>
      <c r="R144" s="134"/>
      <c r="S144" s="134"/>
      <c r="T144" s="134"/>
      <c r="U144" s="134"/>
      <c r="V144" s="134"/>
      <c r="W144" s="134"/>
      <c r="X144" s="134"/>
      <c r="Y144" s="134"/>
      <c r="Z144" s="114"/>
    </row>
    <row r="145" spans="1:26" ht="15.75" hidden="1" customHeight="1" x14ac:dyDescent="0.15">
      <c r="A145" s="91"/>
      <c r="B145" s="91"/>
      <c r="C145" s="114"/>
      <c r="D145" s="114"/>
      <c r="E145" s="114"/>
      <c r="F145" s="114"/>
      <c r="G145" s="114"/>
      <c r="H145" s="114"/>
      <c r="I145" s="134"/>
      <c r="J145" s="134"/>
      <c r="K145" s="134"/>
      <c r="L145" s="134"/>
      <c r="M145" s="134"/>
      <c r="N145" s="134"/>
      <c r="O145" s="134"/>
      <c r="P145" s="134"/>
      <c r="Q145" s="154"/>
      <c r="R145" s="134"/>
      <c r="S145" s="134"/>
      <c r="T145" s="134"/>
      <c r="U145" s="134"/>
      <c r="V145" s="134"/>
      <c r="W145" s="134"/>
      <c r="X145" s="134"/>
      <c r="Y145" s="134"/>
      <c r="Z145" s="114"/>
    </row>
    <row r="146" spans="1:26" ht="15.75" hidden="1" customHeight="1" x14ac:dyDescent="0.15">
      <c r="A146" s="91"/>
      <c r="B146" s="91"/>
      <c r="C146" s="114"/>
      <c r="D146" s="114"/>
      <c r="E146" s="114"/>
      <c r="F146" s="114"/>
      <c r="G146" s="114"/>
      <c r="H146" s="114"/>
      <c r="I146" s="134"/>
      <c r="J146" s="134"/>
      <c r="K146" s="134"/>
      <c r="L146" s="134"/>
      <c r="M146" s="134"/>
      <c r="N146" s="134"/>
      <c r="O146" s="134"/>
      <c r="P146" s="134"/>
      <c r="Q146" s="154"/>
      <c r="R146" s="134"/>
      <c r="S146" s="134"/>
      <c r="T146" s="134"/>
      <c r="U146" s="134"/>
      <c r="V146" s="134"/>
      <c r="W146" s="134"/>
      <c r="X146" s="134"/>
      <c r="Y146" s="134"/>
      <c r="Z146" s="114"/>
    </row>
    <row r="147" spans="1:26" ht="15.75" hidden="1" customHeight="1" x14ac:dyDescent="0.15">
      <c r="A147" s="91"/>
      <c r="B147" s="91"/>
      <c r="C147" s="114"/>
      <c r="D147" s="114"/>
      <c r="E147" s="114"/>
      <c r="F147" s="114"/>
      <c r="G147" s="114"/>
      <c r="H147" s="114"/>
      <c r="I147" s="134"/>
      <c r="J147" s="134"/>
      <c r="K147" s="134"/>
      <c r="L147" s="134"/>
      <c r="M147" s="134"/>
      <c r="N147" s="134"/>
      <c r="O147" s="134"/>
      <c r="P147" s="134"/>
      <c r="Q147" s="154"/>
      <c r="R147" s="134"/>
      <c r="S147" s="134"/>
      <c r="T147" s="134"/>
      <c r="U147" s="134"/>
      <c r="V147" s="134"/>
      <c r="W147" s="134"/>
      <c r="X147" s="134"/>
      <c r="Y147" s="134"/>
      <c r="Z147" s="114"/>
    </row>
    <row r="148" spans="1:26" ht="15.75" hidden="1" customHeight="1" x14ac:dyDescent="0.15">
      <c r="A148" s="91"/>
      <c r="B148" s="91"/>
      <c r="C148" s="114"/>
      <c r="D148" s="114"/>
      <c r="E148" s="114"/>
      <c r="F148" s="114"/>
      <c r="G148" s="114"/>
      <c r="H148" s="114"/>
      <c r="I148" s="134"/>
      <c r="J148" s="134"/>
      <c r="K148" s="134"/>
      <c r="L148" s="134"/>
      <c r="M148" s="134"/>
      <c r="N148" s="134"/>
      <c r="O148" s="134"/>
      <c r="P148" s="134"/>
      <c r="Q148" s="154"/>
      <c r="R148" s="134"/>
      <c r="S148" s="134"/>
      <c r="T148" s="134"/>
      <c r="U148" s="134"/>
      <c r="V148" s="134"/>
      <c r="W148" s="134"/>
      <c r="X148" s="134"/>
      <c r="Y148" s="134"/>
      <c r="Z148" s="114"/>
    </row>
    <row r="149" spans="1:26" ht="20.100000000000001" customHeight="1" x14ac:dyDescent="0.15">
      <c r="A149" s="91"/>
      <c r="B149" s="91"/>
      <c r="C149" s="114"/>
      <c r="D149" s="114"/>
      <c r="E149" s="114"/>
      <c r="F149" s="114"/>
      <c r="G149" s="114"/>
      <c r="H149" s="114"/>
      <c r="I149" s="134"/>
      <c r="J149" s="114"/>
      <c r="K149" s="114"/>
      <c r="L149" s="114"/>
      <c r="M149" s="114"/>
      <c r="N149" s="114"/>
      <c r="O149" s="114"/>
      <c r="P149" s="114"/>
      <c r="Q149" s="155"/>
      <c r="R149" s="114"/>
      <c r="S149" s="114"/>
      <c r="T149" s="114"/>
      <c r="U149" s="114"/>
      <c r="V149" s="114"/>
      <c r="W149" s="114"/>
      <c r="X149" s="114"/>
      <c r="Y149" s="114"/>
      <c r="Z149" s="114"/>
    </row>
    <row r="150" spans="1:26" ht="20.100000000000001" customHeight="1" x14ac:dyDescent="0.15">
      <c r="A150" s="91"/>
      <c r="B150" s="91"/>
      <c r="C150" s="101" t="s">
        <v>55</v>
      </c>
      <c r="D150" s="102"/>
      <c r="E150" s="102"/>
      <c r="F150" s="102"/>
      <c r="G150" s="102"/>
      <c r="H150" s="103"/>
      <c r="I150" s="135"/>
      <c r="K150" s="135"/>
    </row>
    <row r="151" spans="1:26" ht="20.100000000000001" customHeight="1" x14ac:dyDescent="0.15">
      <c r="A151" s="91"/>
      <c r="B151" s="91"/>
      <c r="C151" s="104"/>
      <c r="D151" s="105"/>
      <c r="E151" s="105"/>
      <c r="F151" s="105"/>
      <c r="G151" s="105"/>
      <c r="H151" s="105"/>
      <c r="I151" s="106"/>
      <c r="J151" s="106"/>
      <c r="K151" s="106"/>
      <c r="L151" s="106"/>
      <c r="M151" s="106"/>
      <c r="N151" s="106"/>
      <c r="O151" s="106"/>
      <c r="P151" s="106"/>
      <c r="Q151" s="106"/>
      <c r="R151" s="106"/>
      <c r="S151" s="106"/>
      <c r="T151" s="106"/>
      <c r="U151" s="106"/>
      <c r="V151" s="106"/>
      <c r="W151" s="106"/>
      <c r="X151" s="106"/>
      <c r="Y151" s="106"/>
      <c r="Z151" s="107"/>
    </row>
    <row r="152" spans="1:26" ht="20.100000000000001" customHeight="1" x14ac:dyDescent="0.15">
      <c r="A152" s="91"/>
      <c r="B152" s="91"/>
      <c r="C152" s="104"/>
      <c r="D152" s="156" t="s">
        <v>56</v>
      </c>
      <c r="E152" s="136"/>
      <c r="F152" s="136"/>
      <c r="G152" s="136"/>
      <c r="H152" s="136"/>
      <c r="I152" s="136"/>
      <c r="J152" s="136"/>
      <c r="K152" s="136"/>
      <c r="L152" s="136"/>
      <c r="M152" s="136"/>
      <c r="N152" s="136"/>
      <c r="O152" s="136"/>
      <c r="P152" s="136"/>
      <c r="Q152" s="136"/>
      <c r="R152" s="136"/>
      <c r="S152" s="136"/>
      <c r="T152" s="136"/>
      <c r="U152" s="136"/>
      <c r="V152" s="136"/>
      <c r="W152" s="136"/>
      <c r="X152" s="115"/>
      <c r="Y152" s="114"/>
      <c r="Z152" s="113"/>
    </row>
    <row r="153" spans="1:26" ht="20.100000000000001" customHeight="1" x14ac:dyDescent="0.15">
      <c r="A153" s="91">
        <f>IFERROR(IF(AND($I153&lt;&gt;"しない", $I153&lt;&gt;"する"),1001,0),3)</f>
        <v>0</v>
      </c>
      <c r="B153" s="91"/>
      <c r="C153" s="108"/>
      <c r="D153" s="109">
        <v>1</v>
      </c>
      <c r="E153" s="114" t="s">
        <v>57</v>
      </c>
      <c r="F153" s="114"/>
      <c r="G153" s="114"/>
      <c r="H153" s="114"/>
      <c r="I153" s="41" t="s">
        <v>58</v>
      </c>
      <c r="J153" s="43"/>
      <c r="K153" s="43"/>
      <c r="L153" s="43"/>
      <c r="M153" s="43"/>
      <c r="N153" s="114"/>
      <c r="O153" s="114"/>
      <c r="P153" s="114"/>
      <c r="Q153" s="114"/>
      <c r="R153" s="114"/>
      <c r="S153" s="114"/>
      <c r="T153" s="114"/>
      <c r="U153" s="114"/>
      <c r="Z153" s="157"/>
    </row>
    <row r="154" spans="1:26" ht="20.100000000000001" customHeight="1" x14ac:dyDescent="0.15">
      <c r="A154" s="91"/>
      <c r="B154" s="91"/>
      <c r="C154" s="117"/>
      <c r="D154" s="114"/>
      <c r="E154" s="114"/>
      <c r="F154" s="114"/>
      <c r="G154" s="114"/>
      <c r="H154" s="114"/>
      <c r="I154" s="158"/>
      <c r="J154" s="116" t="s">
        <v>9</v>
      </c>
      <c r="K154" s="116"/>
      <c r="L154" s="116"/>
      <c r="M154" s="116"/>
      <c r="N154" s="116"/>
      <c r="O154" s="116"/>
      <c r="P154" s="116"/>
      <c r="Q154" s="116"/>
      <c r="R154" s="116"/>
      <c r="S154" s="116"/>
      <c r="T154" s="116"/>
      <c r="U154" s="114"/>
      <c r="Z154" s="157"/>
    </row>
    <row r="155" spans="1:26" ht="20.100000000000001" customHeight="1" x14ac:dyDescent="0.15">
      <c r="A155" s="91">
        <f>IFERROR(IF(AND($I153="する",OR(TRIM($I155)="", NOT(OR(IFERROR(SEARCH(" ",$I155),0)&gt;0, IFERROR(SEARCH("　",$I155),0)&gt;0)))),1001,0),3)</f>
        <v>0</v>
      </c>
      <c r="B155" s="91"/>
      <c r="C155" s="108"/>
      <c r="D155" s="109">
        <v>2</v>
      </c>
      <c r="E155" s="89" t="s">
        <v>65</v>
      </c>
      <c r="I155" s="41"/>
      <c r="J155" s="41"/>
      <c r="K155" s="41"/>
      <c r="L155" s="41"/>
      <c r="M155" s="41"/>
      <c r="N155" s="41"/>
      <c r="O155" s="41"/>
      <c r="P155" s="41"/>
      <c r="Q155" s="41"/>
      <c r="R155" s="41"/>
      <c r="S155" s="41"/>
      <c r="T155" s="41"/>
      <c r="U155" s="41"/>
      <c r="V155" s="41"/>
      <c r="W155" s="41"/>
      <c r="X155" s="41"/>
      <c r="Y155" s="41"/>
      <c r="Z155" s="113"/>
    </row>
    <row r="156" spans="1:26" ht="20.100000000000001" customHeight="1" x14ac:dyDescent="0.15">
      <c r="A156" s="91"/>
      <c r="B156" s="91"/>
      <c r="C156" s="108"/>
      <c r="D156" s="109"/>
      <c r="E156" s="114"/>
      <c r="F156" s="114"/>
      <c r="G156" s="114"/>
      <c r="H156" s="114"/>
      <c r="I156" s="120"/>
      <c r="J156" s="116" t="s">
        <v>36</v>
      </c>
      <c r="K156" s="116"/>
      <c r="L156" s="116"/>
      <c r="M156" s="116"/>
      <c r="N156" s="116"/>
      <c r="O156" s="116"/>
      <c r="P156" s="116"/>
      <c r="Q156" s="116"/>
      <c r="R156" s="116"/>
      <c r="S156" s="116"/>
      <c r="T156" s="116"/>
      <c r="U156" s="116"/>
      <c r="V156" s="116"/>
      <c r="W156" s="116"/>
      <c r="X156" s="116"/>
      <c r="Y156" s="116"/>
      <c r="Z156" s="113"/>
    </row>
    <row r="157" spans="1:26" ht="20.100000000000001" customHeight="1" x14ac:dyDescent="0.15">
      <c r="A157" s="91">
        <f>IFERROR(IF(AND($I153="する",OR(TRIM($I157)="", NOT(OR(IFERROR(SEARCH(" ",$I157),0)&gt;0, IFERROR(SEARCH("　",$I157),0)&gt;0)))),1001,0),3)</f>
        <v>0</v>
      </c>
      <c r="B157" s="91"/>
      <c r="C157" s="108"/>
      <c r="D157" s="109">
        <v>3</v>
      </c>
      <c r="E157" s="89" t="s">
        <v>66</v>
      </c>
      <c r="I157" s="41"/>
      <c r="J157" s="41"/>
      <c r="K157" s="41"/>
      <c r="L157" s="41"/>
      <c r="M157" s="41"/>
      <c r="N157" s="41"/>
      <c r="O157" s="41"/>
      <c r="P157" s="41"/>
      <c r="Q157" s="41"/>
      <c r="R157" s="41"/>
      <c r="S157" s="41"/>
      <c r="T157" s="41"/>
      <c r="U157" s="41"/>
      <c r="V157" s="41"/>
      <c r="W157" s="41"/>
      <c r="X157" s="41"/>
      <c r="Y157" s="41"/>
      <c r="Z157" s="113"/>
    </row>
    <row r="158" spans="1:26" ht="20.100000000000001" customHeight="1" x14ac:dyDescent="0.15">
      <c r="A158" s="91"/>
      <c r="B158" s="91"/>
      <c r="C158" s="117"/>
      <c r="D158" s="114"/>
      <c r="E158" s="114"/>
      <c r="F158" s="114"/>
      <c r="G158" s="114"/>
      <c r="H158" s="114"/>
      <c r="I158" s="120"/>
      <c r="J158" s="116" t="s">
        <v>38</v>
      </c>
      <c r="K158" s="116"/>
      <c r="L158" s="116"/>
      <c r="M158" s="116"/>
      <c r="N158" s="116"/>
      <c r="O158" s="116"/>
      <c r="P158" s="116"/>
      <c r="Q158" s="116"/>
      <c r="R158" s="116"/>
      <c r="S158" s="116"/>
      <c r="T158" s="116"/>
      <c r="U158" s="116"/>
      <c r="V158" s="116"/>
      <c r="W158" s="116"/>
      <c r="X158" s="116"/>
      <c r="Y158" s="116"/>
      <c r="Z158" s="113"/>
    </row>
    <row r="159" spans="1:26" ht="20.100000000000001" customHeight="1" x14ac:dyDescent="0.15">
      <c r="A159" s="91">
        <f>IFERROR(IF(AND($I153="する",OR(TRIM($I159)="", LEN($I159)&lt;&gt;8, NOT(ISNUMBER(VALUE($I159))), IFERROR(SEARCH("-", $I159),0)&gt;0)),1001,0),3)</f>
        <v>0</v>
      </c>
      <c r="B159" s="91"/>
      <c r="C159" s="108"/>
      <c r="D159" s="109">
        <v>4</v>
      </c>
      <c r="E159" s="89" t="s">
        <v>59</v>
      </c>
      <c r="I159" s="41"/>
      <c r="J159" s="41"/>
      <c r="K159" s="41"/>
      <c r="L159" s="41"/>
      <c r="M159" s="41"/>
      <c r="N159" s="114"/>
      <c r="O159" s="114"/>
      <c r="P159" s="114"/>
      <c r="Q159" s="114"/>
      <c r="R159" s="114"/>
      <c r="S159" s="114"/>
      <c r="T159" s="114"/>
      <c r="U159" s="114"/>
      <c r="V159" s="114"/>
      <c r="W159" s="114"/>
      <c r="X159" s="114"/>
      <c r="Y159" s="114"/>
      <c r="Z159" s="113"/>
    </row>
    <row r="160" spans="1:26" ht="20.100000000000001" customHeight="1" x14ac:dyDescent="0.15">
      <c r="A160" s="91"/>
      <c r="B160" s="91"/>
      <c r="C160" s="117"/>
      <c r="D160" s="114"/>
      <c r="E160" s="114"/>
      <c r="F160" s="114"/>
      <c r="G160" s="114"/>
      <c r="H160" s="114"/>
      <c r="I160" s="111"/>
      <c r="J160" s="116" t="s">
        <v>74</v>
      </c>
      <c r="K160" s="115"/>
      <c r="L160" s="115"/>
      <c r="M160" s="115"/>
      <c r="N160" s="115"/>
      <c r="O160" s="115"/>
      <c r="P160" s="115"/>
      <c r="Q160" s="115"/>
      <c r="R160" s="115"/>
      <c r="S160" s="115"/>
      <c r="T160" s="115"/>
      <c r="U160" s="115"/>
      <c r="V160" s="115"/>
      <c r="W160" s="115"/>
      <c r="X160" s="115"/>
      <c r="Y160" s="115"/>
      <c r="Z160" s="113"/>
    </row>
    <row r="161" spans="1:27" ht="20.100000000000001" customHeight="1" x14ac:dyDescent="0.15">
      <c r="A161" s="91">
        <f>IFERROR(IF(AND($I153="する",TRIM($I161)=""),1001,0),3)</f>
        <v>0</v>
      </c>
      <c r="B161" s="91"/>
      <c r="C161" s="108"/>
      <c r="D161" s="109">
        <v>5</v>
      </c>
      <c r="E161" s="89" t="s">
        <v>31</v>
      </c>
      <c r="I161" s="44"/>
      <c r="J161" s="45"/>
      <c r="K161" s="45"/>
      <c r="L161" s="45"/>
      <c r="M161" s="45"/>
      <c r="N161" s="114"/>
      <c r="O161" s="114"/>
      <c r="P161" s="114"/>
      <c r="Q161" s="114"/>
      <c r="R161" s="114"/>
      <c r="S161" s="114"/>
      <c r="T161" s="114"/>
      <c r="U161" s="114"/>
      <c r="V161" s="114"/>
      <c r="W161" s="114"/>
      <c r="X161" s="114"/>
      <c r="Y161" s="114"/>
      <c r="Z161" s="113"/>
    </row>
    <row r="162" spans="1:27" ht="20.100000000000001" customHeight="1" x14ac:dyDescent="0.15">
      <c r="A162" s="91"/>
      <c r="B162" s="91"/>
      <c r="C162" s="108"/>
      <c r="D162" s="109"/>
      <c r="E162" s="114"/>
      <c r="F162" s="114"/>
      <c r="G162" s="114"/>
      <c r="H162" s="114"/>
      <c r="I162" s="111"/>
      <c r="J162" s="116" t="s">
        <v>81</v>
      </c>
      <c r="K162" s="115"/>
      <c r="L162" s="115"/>
      <c r="M162" s="115"/>
      <c r="N162" s="115"/>
      <c r="O162" s="115"/>
      <c r="P162" s="115"/>
      <c r="Q162" s="115"/>
      <c r="R162" s="115"/>
      <c r="S162" s="115"/>
      <c r="T162" s="115"/>
      <c r="U162" s="115"/>
      <c r="V162" s="115"/>
      <c r="W162" s="115"/>
      <c r="X162" s="115"/>
      <c r="Y162" s="115"/>
      <c r="Z162" s="113"/>
    </row>
    <row r="163" spans="1:27" ht="20.100000000000001" customHeight="1" x14ac:dyDescent="0.15">
      <c r="A163" s="91">
        <f>IFERROR(IF(AND($I153="する",AND($I163&lt;&gt;"", OR(ISERROR(FIND("@"&amp;LEFT($I163,3)&amp;"@", 都道府県3))=FALSE, ISERROR(FIND("@"&amp;LEFT($I163,4)&amp;"@",都道府県4))=FALSE))=FALSE),1001,0),3)</f>
        <v>0</v>
      </c>
      <c r="B163" s="91"/>
      <c r="C163" s="108"/>
      <c r="D163" s="109">
        <v>6</v>
      </c>
      <c r="E163" s="89" t="s">
        <v>32</v>
      </c>
      <c r="I163" s="39"/>
      <c r="J163" s="39"/>
      <c r="K163" s="39"/>
      <c r="L163" s="39"/>
      <c r="M163" s="39"/>
      <c r="N163" s="39"/>
      <c r="O163" s="39"/>
      <c r="P163" s="39"/>
      <c r="Q163" s="40"/>
      <c r="R163" s="39"/>
      <c r="S163" s="39"/>
      <c r="T163" s="39"/>
      <c r="U163" s="39"/>
      <c r="V163" s="39"/>
      <c r="W163" s="39"/>
      <c r="X163" s="39"/>
      <c r="Y163" s="39"/>
      <c r="Z163" s="113"/>
    </row>
    <row r="164" spans="1:27" ht="20.100000000000001" customHeight="1" x14ac:dyDescent="0.15">
      <c r="A164" s="91"/>
      <c r="B164" s="91"/>
      <c r="C164" s="108"/>
      <c r="D164" s="109"/>
      <c r="E164" s="114"/>
      <c r="F164" s="114"/>
      <c r="G164" s="114"/>
      <c r="H164" s="114"/>
      <c r="I164" s="111"/>
      <c r="J164" s="116" t="s">
        <v>33</v>
      </c>
      <c r="K164" s="115"/>
      <c r="L164" s="115"/>
      <c r="M164" s="115"/>
      <c r="N164" s="115"/>
      <c r="O164" s="115"/>
      <c r="P164" s="115"/>
      <c r="Q164" s="115"/>
      <c r="R164" s="115"/>
      <c r="S164" s="115"/>
      <c r="T164" s="115"/>
      <c r="U164" s="115"/>
      <c r="V164" s="115"/>
      <c r="W164" s="115"/>
      <c r="X164" s="115"/>
      <c r="Y164" s="115"/>
      <c r="Z164" s="113"/>
    </row>
    <row r="165" spans="1:27" ht="20.100000000000001" customHeight="1" x14ac:dyDescent="0.15">
      <c r="A165" s="91">
        <f>IFERROR(IF(AND($I153="する",NOT(AND(TRIM($I165)&lt;&gt;"",ISNUMBER(VALUE(SUBSTITUTE($I165,"-",""))),IFERROR(SEARCH("-",$I165),0)&gt;0))),1001,0),3)</f>
        <v>0</v>
      </c>
      <c r="B165" s="91"/>
      <c r="C165" s="108"/>
      <c r="D165" s="109">
        <v>7</v>
      </c>
      <c r="E165" s="89" t="s">
        <v>39</v>
      </c>
      <c r="I165" s="41"/>
      <c r="J165" s="41"/>
      <c r="K165" s="41"/>
      <c r="L165" s="41"/>
      <c r="M165" s="41"/>
      <c r="Y165" s="115"/>
      <c r="Z165" s="113"/>
    </row>
    <row r="166" spans="1:27" ht="20.100000000000001" customHeight="1" x14ac:dyDescent="0.15">
      <c r="A166" s="91"/>
      <c r="B166" s="91"/>
      <c r="C166" s="117"/>
      <c r="D166" s="114"/>
      <c r="E166" s="114"/>
      <c r="F166" s="114"/>
      <c r="G166" s="114"/>
      <c r="H166" s="114"/>
      <c r="I166" s="111"/>
      <c r="J166" s="116" t="s">
        <v>42</v>
      </c>
      <c r="K166" s="115"/>
      <c r="L166" s="115"/>
      <c r="M166" s="115"/>
      <c r="N166" s="115"/>
      <c r="O166" s="115"/>
      <c r="P166" s="115"/>
      <c r="Q166" s="115"/>
      <c r="R166" s="115"/>
      <c r="S166" s="115"/>
      <c r="T166" s="115"/>
      <c r="U166" s="115"/>
      <c r="V166" s="115"/>
      <c r="W166" s="115"/>
      <c r="X166" s="115"/>
      <c r="Y166" s="115"/>
      <c r="Z166" s="113"/>
    </row>
    <row r="167" spans="1:27" ht="20.100000000000001" customHeight="1" x14ac:dyDescent="0.15">
      <c r="A167" s="91">
        <f>IFERROR(IF(AND($I153="する",AND(TRIM($I167)&lt;&gt;"",NOT(AND(ISNUMBER(VALUE(SUBSTITUTE($I167,"-",""))),IFERROR(SEARCH("-",$I167),0)&gt;0)))),1001,0),3)</f>
        <v>0</v>
      </c>
      <c r="B167" s="91"/>
      <c r="C167" s="108"/>
      <c r="D167" s="109">
        <v>8</v>
      </c>
      <c r="E167" s="89" t="s">
        <v>43</v>
      </c>
      <c r="I167" s="41"/>
      <c r="J167" s="41"/>
      <c r="K167" s="41"/>
      <c r="L167" s="41"/>
      <c r="M167" s="41"/>
      <c r="N167" s="115"/>
      <c r="O167" s="115"/>
      <c r="P167" s="115"/>
      <c r="Q167" s="115"/>
      <c r="R167" s="115"/>
      <c r="S167" s="115"/>
      <c r="T167" s="115"/>
      <c r="U167" s="115"/>
      <c r="V167" s="115"/>
      <c r="W167" s="115"/>
      <c r="X167" s="115"/>
      <c r="Y167" s="115"/>
      <c r="Z167" s="113"/>
    </row>
    <row r="168" spans="1:27" ht="20.100000000000001" customHeight="1" x14ac:dyDescent="0.15">
      <c r="A168" s="91"/>
      <c r="B168" s="91"/>
      <c r="C168" s="117"/>
      <c r="D168" s="114"/>
      <c r="E168" s="114"/>
      <c r="F168" s="114"/>
      <c r="G168" s="114"/>
      <c r="H168" s="114"/>
      <c r="I168" s="111"/>
      <c r="J168" s="116" t="s">
        <v>42</v>
      </c>
      <c r="K168" s="115"/>
      <c r="L168" s="115"/>
      <c r="M168" s="115"/>
      <c r="N168" s="115"/>
      <c r="O168" s="115"/>
      <c r="P168" s="115"/>
      <c r="Q168" s="115"/>
      <c r="R168" s="115"/>
      <c r="S168" s="115"/>
      <c r="T168" s="115"/>
      <c r="U168" s="115"/>
      <c r="V168" s="115"/>
      <c r="W168" s="115"/>
      <c r="X168" s="115"/>
      <c r="Y168" s="115"/>
      <c r="Z168" s="113"/>
    </row>
    <row r="169" spans="1:27" ht="20.100000000000001" customHeight="1" x14ac:dyDescent="0.15">
      <c r="A169" s="91">
        <f>IFERROR(IF(AND($I153="する",AND(TRIM($I169)&lt;&gt;"", NOT(IFERROR(SEARCH("@",$I169),0)&gt;0))),1001,0),3)</f>
        <v>0</v>
      </c>
      <c r="B169" s="91"/>
      <c r="C169" s="108"/>
      <c r="D169" s="109">
        <v>9</v>
      </c>
      <c r="E169" s="89" t="s">
        <v>44</v>
      </c>
      <c r="I169" s="41"/>
      <c r="J169" s="41"/>
      <c r="K169" s="41"/>
      <c r="L169" s="41"/>
      <c r="M169" s="41"/>
      <c r="N169" s="41"/>
      <c r="O169" s="41"/>
      <c r="P169" s="41"/>
      <c r="Q169" s="42"/>
      <c r="R169" s="41"/>
      <c r="S169" s="41"/>
      <c r="T169" s="41"/>
      <c r="U169" s="41"/>
      <c r="V169" s="41"/>
      <c r="W169" s="41"/>
      <c r="X169" s="41"/>
      <c r="Y169" s="41"/>
      <c r="Z169" s="113"/>
    </row>
    <row r="170" spans="1:27" ht="20.100000000000001" customHeight="1" x14ac:dyDescent="0.15">
      <c r="A170" s="91"/>
      <c r="B170" s="91"/>
      <c r="C170" s="117"/>
      <c r="D170" s="114"/>
      <c r="E170" s="114"/>
      <c r="F170" s="114"/>
      <c r="G170" s="114"/>
      <c r="H170" s="114"/>
      <c r="I170" s="111"/>
      <c r="J170" s="151" t="s">
        <v>79</v>
      </c>
      <c r="K170" s="149"/>
      <c r="L170" s="115"/>
      <c r="M170" s="115"/>
      <c r="N170" s="115"/>
      <c r="O170" s="115"/>
      <c r="P170" s="115"/>
      <c r="Q170" s="152"/>
      <c r="R170" s="115"/>
      <c r="S170" s="115"/>
      <c r="T170" s="115"/>
      <c r="U170" s="115"/>
      <c r="V170" s="115"/>
      <c r="W170" s="115"/>
      <c r="X170" s="115"/>
      <c r="Y170" s="115"/>
      <c r="Z170" s="113"/>
    </row>
    <row r="171" spans="1:27" ht="20.100000000000001" customHeight="1" x14ac:dyDescent="0.15">
      <c r="A171" s="91"/>
      <c r="B171" s="91"/>
      <c r="C171" s="128"/>
      <c r="D171" s="129"/>
      <c r="E171" s="129"/>
      <c r="F171" s="129"/>
      <c r="G171" s="129"/>
      <c r="H171" s="129"/>
      <c r="I171" s="131"/>
      <c r="J171" s="131"/>
      <c r="K171" s="132"/>
      <c r="L171" s="131"/>
      <c r="M171" s="131"/>
      <c r="N171" s="131"/>
      <c r="O171" s="131"/>
      <c r="P171" s="131"/>
      <c r="Q171" s="131"/>
      <c r="R171" s="131"/>
      <c r="S171" s="131"/>
      <c r="T171" s="131"/>
      <c r="U171" s="131"/>
      <c r="V171" s="131"/>
      <c r="W171" s="131"/>
      <c r="X171" s="131"/>
      <c r="Y171" s="159"/>
      <c r="Z171" s="133"/>
      <c r="AA171" s="143"/>
    </row>
    <row r="172" spans="1:27" ht="20.100000000000001" customHeight="1" x14ac:dyDescent="0.15">
      <c r="A172" s="91"/>
      <c r="B172" s="91"/>
      <c r="C172" s="114"/>
      <c r="D172" s="114"/>
      <c r="E172" s="114"/>
      <c r="F172" s="114"/>
      <c r="G172" s="114"/>
      <c r="H172" s="114"/>
      <c r="I172" s="134"/>
      <c r="J172" s="134"/>
      <c r="K172" s="134"/>
      <c r="L172" s="134"/>
      <c r="M172" s="134"/>
      <c r="N172" s="134"/>
      <c r="O172" s="134"/>
      <c r="P172" s="134"/>
      <c r="Q172" s="134"/>
      <c r="R172" s="134"/>
      <c r="S172" s="134"/>
      <c r="T172" s="134"/>
      <c r="U172" s="134"/>
      <c r="V172" s="134"/>
      <c r="W172" s="134"/>
      <c r="X172" s="134"/>
      <c r="Y172" s="160"/>
      <c r="Z172" s="114"/>
      <c r="AA172" s="143"/>
    </row>
    <row r="173" spans="1:27" ht="20.100000000000001" customHeight="1" x14ac:dyDescent="0.15">
      <c r="A173" s="91"/>
      <c r="B173" s="91"/>
      <c r="C173" s="114"/>
      <c r="D173" s="114"/>
      <c r="E173" s="114"/>
      <c r="F173" s="114"/>
      <c r="G173" s="114"/>
      <c r="H173" s="114"/>
      <c r="I173" s="161"/>
      <c r="J173" s="134"/>
      <c r="K173" s="134"/>
      <c r="L173" s="134"/>
      <c r="M173" s="134"/>
      <c r="N173" s="160"/>
      <c r="O173" s="134"/>
      <c r="P173" s="134"/>
      <c r="Q173" s="134"/>
      <c r="R173" s="160"/>
      <c r="S173" s="134"/>
      <c r="T173" s="134"/>
      <c r="U173" s="134"/>
      <c r="V173" s="134"/>
      <c r="W173" s="134"/>
      <c r="X173" s="134"/>
      <c r="Y173" s="134"/>
      <c r="Z173" s="134"/>
      <c r="AA173" s="134"/>
    </row>
    <row r="174" spans="1:27" ht="20.100000000000001" customHeight="1" x14ac:dyDescent="0.15">
      <c r="A174" s="91"/>
      <c r="B174" s="91"/>
      <c r="C174" s="101" t="s">
        <v>10</v>
      </c>
      <c r="D174" s="102"/>
      <c r="E174" s="102"/>
      <c r="F174" s="102"/>
      <c r="G174" s="102"/>
      <c r="H174" s="103"/>
      <c r="I174" s="162"/>
      <c r="J174" s="163"/>
      <c r="K174" s="163"/>
      <c r="L174" s="163"/>
      <c r="M174" s="163"/>
      <c r="N174" s="163"/>
      <c r="O174" s="163"/>
      <c r="P174" s="163"/>
      <c r="Q174" s="163"/>
      <c r="R174" s="163"/>
      <c r="S174" s="163"/>
      <c r="T174" s="163"/>
      <c r="U174" s="163"/>
      <c r="V174" s="163"/>
      <c r="W174" s="163"/>
      <c r="X174" s="163"/>
      <c r="Y174" s="163"/>
      <c r="Z174" s="163"/>
    </row>
    <row r="175" spans="1:27" ht="20.100000000000001" customHeight="1" x14ac:dyDescent="0.15">
      <c r="A175" s="91"/>
      <c r="B175" s="91"/>
      <c r="C175" s="164"/>
      <c r="D175" s="165"/>
      <c r="E175" s="165"/>
      <c r="F175" s="165"/>
      <c r="G175" s="165"/>
      <c r="H175" s="165"/>
      <c r="Z175" s="157"/>
      <c r="AA175" s="125"/>
    </row>
    <row r="176" spans="1:27" ht="19.899999999999999" customHeight="1" x14ac:dyDescent="0.15">
      <c r="A176" s="91"/>
      <c r="B176" s="91"/>
      <c r="C176" s="164"/>
      <c r="D176" s="156" t="s">
        <v>171</v>
      </c>
      <c r="E176" s="156"/>
      <c r="F176" s="156"/>
      <c r="G176" s="156"/>
      <c r="H176" s="156"/>
      <c r="I176" s="166"/>
      <c r="J176" s="156"/>
      <c r="K176" s="156"/>
      <c r="L176" s="156"/>
      <c r="M176" s="156"/>
      <c r="N176" s="156"/>
      <c r="O176" s="156"/>
      <c r="P176" s="156"/>
      <c r="Q176" s="156"/>
      <c r="R176" s="156"/>
      <c r="S176" s="156"/>
      <c r="T176" s="156"/>
      <c r="U176" s="156"/>
      <c r="V176" s="156"/>
      <c r="W176" s="156"/>
      <c r="X176" s="156"/>
      <c r="Y176" s="156"/>
      <c r="Z176" s="157"/>
    </row>
    <row r="177" spans="1:27" ht="20.100000000000001" customHeight="1" x14ac:dyDescent="0.15">
      <c r="A177" s="167">
        <f>IFERROR(IF(TRIM($I177)="",1001,0),3)</f>
        <v>1001</v>
      </c>
      <c r="B177" s="91"/>
      <c r="C177" s="104"/>
      <c r="D177" s="109">
        <v>1</v>
      </c>
      <c r="E177" s="89" t="s">
        <v>87</v>
      </c>
      <c r="I177" s="41"/>
      <c r="J177" s="46"/>
      <c r="K177" s="46"/>
      <c r="L177" s="46"/>
      <c r="M177" s="46"/>
      <c r="N177" s="168"/>
      <c r="O177" s="168"/>
      <c r="P177" s="168"/>
      <c r="Q177" s="168"/>
      <c r="R177" s="168"/>
      <c r="S177" s="168"/>
      <c r="T177" s="168"/>
      <c r="U177" s="168"/>
      <c r="V177" s="114"/>
      <c r="W177" s="114"/>
      <c r="Z177" s="157"/>
    </row>
    <row r="178" spans="1:27" ht="30" customHeight="1" x14ac:dyDescent="0.15">
      <c r="A178" s="167"/>
      <c r="B178" s="91"/>
      <c r="C178" s="104"/>
      <c r="D178" s="169"/>
      <c r="E178" s="170"/>
      <c r="F178" s="170"/>
      <c r="G178" s="170"/>
      <c r="H178" s="168"/>
      <c r="I178" s="171"/>
      <c r="J178" s="172" t="s">
        <v>88</v>
      </c>
      <c r="K178" s="172"/>
      <c r="L178" s="172"/>
      <c r="M178" s="172"/>
      <c r="N178" s="172"/>
      <c r="O178" s="172"/>
      <c r="P178" s="172"/>
      <c r="Q178" s="172"/>
      <c r="R178" s="172"/>
      <c r="S178" s="172"/>
      <c r="T178" s="172"/>
      <c r="U178" s="172"/>
      <c r="V178" s="172"/>
      <c r="W178" s="172"/>
      <c r="X178" s="172"/>
      <c r="Y178" s="172"/>
      <c r="Z178" s="157"/>
    </row>
    <row r="179" spans="1:27" ht="20.100000000000001" customHeight="1" x14ac:dyDescent="0.15">
      <c r="A179" s="91">
        <f>IFERROR(IF(TRIM($I179)="",1001,0),3)</f>
        <v>1001</v>
      </c>
      <c r="B179" s="91"/>
      <c r="C179" s="108"/>
      <c r="D179" s="109">
        <v>2</v>
      </c>
      <c r="E179" s="89" t="s">
        <v>8</v>
      </c>
      <c r="I179" s="18"/>
      <c r="J179" s="18"/>
      <c r="K179" s="18"/>
      <c r="L179" s="18"/>
      <c r="M179" s="18"/>
      <c r="N179" s="114" t="s">
        <v>13</v>
      </c>
      <c r="O179" s="114"/>
      <c r="P179" s="114"/>
      <c r="Q179" s="114"/>
      <c r="R179" s="114"/>
      <c r="S179" s="114"/>
      <c r="T179" s="114"/>
      <c r="U179" s="114"/>
      <c r="V179" s="114"/>
      <c r="W179" s="114"/>
      <c r="X179" s="114"/>
      <c r="Y179" s="114"/>
      <c r="Z179" s="113"/>
    </row>
    <row r="180" spans="1:27" ht="45" customHeight="1" x14ac:dyDescent="0.15">
      <c r="A180" s="91"/>
      <c r="B180" s="91"/>
      <c r="C180" s="117"/>
      <c r="D180" s="114"/>
      <c r="E180" s="114"/>
      <c r="F180" s="114"/>
      <c r="G180" s="114"/>
      <c r="H180" s="114"/>
      <c r="I180" s="111"/>
      <c r="J180" s="122" t="s">
        <v>77</v>
      </c>
      <c r="K180" s="123"/>
      <c r="L180" s="123"/>
      <c r="M180" s="123"/>
      <c r="N180" s="123"/>
      <c r="O180" s="123"/>
      <c r="P180" s="123"/>
      <c r="Q180" s="123"/>
      <c r="R180" s="123"/>
      <c r="S180" s="123"/>
      <c r="T180" s="123"/>
      <c r="U180" s="123"/>
      <c r="V180" s="123"/>
      <c r="W180" s="123"/>
      <c r="X180" s="123"/>
      <c r="Y180" s="123"/>
      <c r="Z180" s="113"/>
    </row>
    <row r="181" spans="1:27" ht="20.100000000000001" customHeight="1" x14ac:dyDescent="0.15">
      <c r="A181" s="91">
        <f>IFERROR(IF(TRIM($I181)="",1001,0),3)</f>
        <v>1001</v>
      </c>
      <c r="B181" s="91"/>
      <c r="C181" s="108"/>
      <c r="D181" s="109">
        <v>3</v>
      </c>
      <c r="E181" s="89" t="s">
        <v>89</v>
      </c>
      <c r="I181" s="47"/>
      <c r="J181" s="48"/>
      <c r="K181" s="48"/>
      <c r="L181" s="48"/>
      <c r="M181" s="48"/>
      <c r="N181" s="114" t="s">
        <v>72</v>
      </c>
      <c r="O181" s="114"/>
      <c r="P181" s="114"/>
      <c r="Q181" s="114"/>
      <c r="R181" s="114"/>
      <c r="S181" s="114"/>
      <c r="T181" s="114"/>
      <c r="U181" s="114"/>
      <c r="V181" s="114"/>
      <c r="W181" s="114"/>
      <c r="X181" s="114"/>
      <c r="Y181" s="114"/>
      <c r="Z181" s="113"/>
    </row>
    <row r="182" spans="1:27" ht="19.899999999999999" customHeight="1" x14ac:dyDescent="0.15">
      <c r="A182" s="91"/>
      <c r="B182" s="91"/>
      <c r="C182" s="117"/>
      <c r="D182" s="114"/>
      <c r="E182" s="114"/>
      <c r="F182" s="114"/>
      <c r="G182" s="114"/>
      <c r="H182" s="114"/>
      <c r="I182" s="111"/>
      <c r="J182" s="122"/>
      <c r="K182" s="123"/>
      <c r="L182" s="123"/>
      <c r="M182" s="123"/>
      <c r="N182" s="123"/>
      <c r="O182" s="123"/>
      <c r="P182" s="123"/>
      <c r="Q182" s="123"/>
      <c r="R182" s="123"/>
      <c r="S182" s="123"/>
      <c r="T182" s="123"/>
      <c r="U182" s="123"/>
      <c r="V182" s="123"/>
      <c r="W182" s="123"/>
      <c r="X182" s="123"/>
      <c r="Y182" s="123"/>
      <c r="Z182" s="113"/>
    </row>
    <row r="183" spans="1:27" ht="20.100000000000001" customHeight="1" x14ac:dyDescent="0.15">
      <c r="A183" s="91"/>
      <c r="B183" s="91"/>
      <c r="C183" s="108"/>
      <c r="D183" s="109">
        <v>4</v>
      </c>
      <c r="E183" s="114" t="s">
        <v>92</v>
      </c>
      <c r="F183" s="114"/>
      <c r="G183" s="114"/>
      <c r="H183" s="114"/>
      <c r="I183" s="143"/>
      <c r="Z183" s="157"/>
      <c r="AA183" s="117"/>
    </row>
    <row r="184" spans="1:27" ht="20.100000000000001" customHeight="1" x14ac:dyDescent="0.15">
      <c r="A184" s="91"/>
      <c r="B184" s="91"/>
      <c r="C184" s="108"/>
      <c r="D184" s="157"/>
      <c r="E184" s="173" t="s">
        <v>7</v>
      </c>
      <c r="F184" s="174"/>
      <c r="G184" s="174"/>
      <c r="H184" s="175"/>
      <c r="I184" s="176" t="s">
        <v>71</v>
      </c>
      <c r="J184" s="177"/>
      <c r="K184" s="177"/>
      <c r="L184" s="177"/>
      <c r="M184" s="178"/>
      <c r="Z184" s="157"/>
      <c r="AA184" s="117"/>
    </row>
    <row r="185" spans="1:27" ht="20.100000000000001" customHeight="1" x14ac:dyDescent="0.15">
      <c r="A185" s="91">
        <f>IFERROR(IF(TRIM($I185)="",1001,0),3)</f>
        <v>1001</v>
      </c>
      <c r="B185" s="91"/>
      <c r="C185" s="108"/>
      <c r="D185" s="109"/>
      <c r="E185" s="179" t="s">
        <v>90</v>
      </c>
      <c r="F185" s="180"/>
      <c r="G185" s="180"/>
      <c r="H185" s="181"/>
      <c r="I185" s="28"/>
      <c r="J185" s="29"/>
      <c r="K185" s="29"/>
      <c r="L185" s="29"/>
      <c r="M185" s="30"/>
      <c r="N185" s="89" t="s">
        <v>72</v>
      </c>
      <c r="Z185" s="157"/>
      <c r="AA185" s="117"/>
    </row>
    <row r="186" spans="1:27" ht="20.100000000000001" customHeight="1" thickBot="1" x14ac:dyDescent="0.2">
      <c r="A186" s="91">
        <f>IFERROR(IF(TRIM($I186)="",1001,0),3)</f>
        <v>1001</v>
      </c>
      <c r="B186" s="91"/>
      <c r="C186" s="108"/>
      <c r="D186" s="109"/>
      <c r="E186" s="182" t="s">
        <v>91</v>
      </c>
      <c r="F186" s="183"/>
      <c r="G186" s="183"/>
      <c r="H186" s="184"/>
      <c r="I186" s="36"/>
      <c r="J186" s="37"/>
      <c r="K186" s="37"/>
      <c r="L186" s="37"/>
      <c r="M186" s="38"/>
      <c r="N186" s="89" t="s">
        <v>72</v>
      </c>
      <c r="Z186" s="157"/>
      <c r="AA186" s="117"/>
    </row>
    <row r="187" spans="1:27" ht="20.100000000000001" customHeight="1" thickTop="1" x14ac:dyDescent="0.15">
      <c r="A187" s="91"/>
      <c r="B187" s="91"/>
      <c r="C187" s="108"/>
      <c r="D187" s="109"/>
      <c r="E187" s="185" t="s">
        <v>14</v>
      </c>
      <c r="F187" s="186"/>
      <c r="G187" s="186"/>
      <c r="H187" s="187"/>
      <c r="I187" s="188" t="str">
        <f>IFERROR(ROUND(I185*100/I186,2),"")</f>
        <v/>
      </c>
      <c r="J187" s="189"/>
      <c r="K187" s="189"/>
      <c r="L187" s="189"/>
      <c r="M187" s="190"/>
      <c r="N187" s="89" t="s">
        <v>15</v>
      </c>
      <c r="Z187" s="157"/>
      <c r="AA187" s="117"/>
    </row>
    <row r="188" spans="1:27" ht="20.100000000000001" customHeight="1" x14ac:dyDescent="0.15">
      <c r="A188" s="91"/>
      <c r="B188" s="91"/>
      <c r="C188" s="108"/>
      <c r="D188" s="109"/>
      <c r="E188" s="191"/>
      <c r="F188" s="191"/>
      <c r="G188" s="191"/>
      <c r="H188" s="191"/>
      <c r="I188" s="191"/>
      <c r="J188" s="191"/>
      <c r="K188" s="191"/>
      <c r="L188" s="191"/>
      <c r="M188" s="191"/>
      <c r="N188" s="191"/>
      <c r="O188" s="191"/>
      <c r="P188" s="191"/>
      <c r="Q188" s="191"/>
      <c r="R188" s="191"/>
      <c r="S188" s="191"/>
      <c r="T188" s="191"/>
      <c r="U188" s="191"/>
      <c r="V188" s="191"/>
      <c r="W188" s="191"/>
      <c r="X188" s="191"/>
      <c r="Y188" s="191"/>
      <c r="Z188" s="192"/>
      <c r="AA188" s="117"/>
    </row>
    <row r="189" spans="1:27" ht="20.100000000000001" customHeight="1" x14ac:dyDescent="0.15">
      <c r="A189" s="91"/>
      <c r="B189" s="91"/>
      <c r="C189" s="108"/>
      <c r="D189" s="109">
        <v>5</v>
      </c>
      <c r="E189" s="89" t="s">
        <v>93</v>
      </c>
      <c r="I189" s="168"/>
      <c r="J189" s="168"/>
      <c r="K189" s="168"/>
      <c r="L189" s="168"/>
      <c r="M189" s="114"/>
      <c r="N189" s="114"/>
      <c r="O189" s="114"/>
      <c r="P189" s="114"/>
      <c r="Q189" s="114"/>
      <c r="R189" s="114"/>
      <c r="S189" s="114"/>
      <c r="T189" s="114"/>
      <c r="U189" s="114"/>
      <c r="V189" s="114"/>
      <c r="W189" s="114"/>
      <c r="X189" s="114"/>
      <c r="Z189" s="157"/>
    </row>
    <row r="190" spans="1:27" ht="20.100000000000001" customHeight="1" x14ac:dyDescent="0.15">
      <c r="A190" s="91"/>
      <c r="B190" s="91"/>
      <c r="C190" s="108"/>
      <c r="D190" s="109"/>
      <c r="E190" s="193" t="s">
        <v>120</v>
      </c>
      <c r="I190" s="168"/>
      <c r="J190" s="168"/>
      <c r="K190" s="168"/>
      <c r="L190" s="168"/>
      <c r="M190" s="114"/>
      <c r="N190" s="114"/>
      <c r="O190" s="114"/>
      <c r="P190" s="114"/>
      <c r="Q190" s="114"/>
      <c r="R190" s="114"/>
      <c r="S190" s="114"/>
      <c r="T190" s="114"/>
      <c r="U190" s="114"/>
      <c r="V190" s="114"/>
      <c r="W190" s="114"/>
      <c r="X190" s="114"/>
      <c r="Z190" s="157"/>
    </row>
    <row r="191" spans="1:27" ht="30" customHeight="1" x14ac:dyDescent="0.15">
      <c r="A191" s="91">
        <f>IFERROR(IF(TRIM($I191)="",1001,0),3)</f>
        <v>1001</v>
      </c>
      <c r="B191" s="91"/>
      <c r="C191" s="108"/>
      <c r="E191" s="194" t="s">
        <v>95</v>
      </c>
      <c r="F191" s="195"/>
      <c r="G191" s="195"/>
      <c r="H191" s="196"/>
      <c r="I191" s="28"/>
      <c r="J191" s="34"/>
      <c r="K191" s="34"/>
      <c r="L191" s="34"/>
      <c r="M191" s="35"/>
      <c r="Y191" s="114"/>
      <c r="Z191" s="157"/>
    </row>
    <row r="192" spans="1:27" ht="30" customHeight="1" x14ac:dyDescent="0.15">
      <c r="A192" s="91">
        <f>IFERROR(IF(TRIM($I192)="",1001,0),3)</f>
        <v>1001</v>
      </c>
      <c r="B192" s="91"/>
      <c r="C192" s="108"/>
      <c r="D192" s="109"/>
      <c r="E192" s="197" t="s">
        <v>96</v>
      </c>
      <c r="F192" s="198"/>
      <c r="G192" s="198"/>
      <c r="H192" s="199"/>
      <c r="I192" s="31"/>
      <c r="J192" s="32"/>
      <c r="K192" s="32"/>
      <c r="L192" s="32"/>
      <c r="M192" s="33"/>
      <c r="Y192" s="114"/>
      <c r="Z192" s="157"/>
    </row>
    <row r="193" spans="1:27" ht="30" customHeight="1" x14ac:dyDescent="0.15">
      <c r="A193" s="91"/>
      <c r="B193" s="91"/>
      <c r="C193" s="108"/>
      <c r="D193" s="109"/>
      <c r="E193" s="200" t="s">
        <v>94</v>
      </c>
      <c r="F193" s="201"/>
      <c r="G193" s="201"/>
      <c r="H193" s="202"/>
      <c r="I193" s="25"/>
      <c r="J193" s="26"/>
      <c r="K193" s="26"/>
      <c r="L193" s="26"/>
      <c r="M193" s="27"/>
      <c r="N193" s="193" t="s">
        <v>121</v>
      </c>
      <c r="Y193" s="114"/>
      <c r="Z193" s="157"/>
    </row>
    <row r="194" spans="1:27" ht="20.100000000000001" customHeight="1" x14ac:dyDescent="0.15">
      <c r="A194" s="91"/>
      <c r="B194" s="91"/>
      <c r="C194" s="108"/>
      <c r="D194" s="109"/>
      <c r="E194" s="203"/>
      <c r="F194" s="204"/>
      <c r="G194" s="205"/>
      <c r="H194" s="205"/>
      <c r="I194" s="206"/>
      <c r="J194" s="205"/>
      <c r="K194" s="205"/>
      <c r="Y194" s="114"/>
      <c r="Z194" s="157"/>
    </row>
    <row r="195" spans="1:27" ht="20.100000000000001" customHeight="1" x14ac:dyDescent="0.15">
      <c r="A195" s="91"/>
      <c r="B195" s="91"/>
      <c r="C195" s="128"/>
      <c r="D195" s="129"/>
      <c r="E195" s="129"/>
      <c r="F195" s="129"/>
      <c r="G195" s="129"/>
      <c r="H195" s="129"/>
      <c r="I195" s="129"/>
      <c r="J195" s="131"/>
      <c r="K195" s="131"/>
      <c r="L195" s="131"/>
      <c r="M195" s="153"/>
      <c r="N195" s="131"/>
      <c r="O195" s="131"/>
      <c r="P195" s="153"/>
      <c r="Q195" s="131"/>
      <c r="R195" s="131"/>
      <c r="S195" s="131"/>
      <c r="T195" s="131"/>
      <c r="U195" s="131"/>
      <c r="V195" s="131"/>
      <c r="W195" s="131"/>
      <c r="X195" s="131"/>
      <c r="Y195" s="131"/>
      <c r="Z195" s="207"/>
      <c r="AA195" s="117"/>
    </row>
    <row r="196" spans="1:27" ht="20.100000000000001" customHeight="1" x14ac:dyDescent="0.15">
      <c r="A196" s="91"/>
      <c r="B196" s="91"/>
      <c r="C196" s="114"/>
      <c r="D196" s="114"/>
      <c r="E196" s="114"/>
      <c r="F196" s="114"/>
      <c r="G196" s="114"/>
      <c r="H196" s="114"/>
      <c r="I196" s="114"/>
      <c r="J196" s="134"/>
      <c r="K196" s="134"/>
      <c r="L196" s="134"/>
      <c r="M196" s="154"/>
      <c r="N196" s="134"/>
      <c r="O196" s="134"/>
      <c r="P196" s="154"/>
      <c r="Q196" s="134"/>
      <c r="R196" s="134"/>
      <c r="S196" s="134"/>
      <c r="T196" s="134"/>
      <c r="U196" s="134"/>
      <c r="V196" s="134"/>
      <c r="W196" s="134"/>
      <c r="X196" s="134"/>
      <c r="Y196" s="134"/>
      <c r="Z196" s="134"/>
      <c r="AA196" s="134"/>
    </row>
    <row r="197" spans="1:27" ht="20.100000000000001" customHeight="1" x14ac:dyDescent="0.15">
      <c r="A197" s="91"/>
      <c r="B197" s="91"/>
      <c r="C197" s="109"/>
      <c r="D197" s="208"/>
      <c r="E197" s="209"/>
      <c r="F197" s="210"/>
      <c r="G197" s="208"/>
      <c r="H197" s="208"/>
      <c r="I197" s="208"/>
      <c r="J197" s="208"/>
      <c r="K197" s="211"/>
      <c r="L197" s="191"/>
      <c r="M197" s="191"/>
      <c r="N197" s="191"/>
      <c r="O197" s="211"/>
      <c r="P197" s="191"/>
      <c r="Q197" s="191"/>
      <c r="R197" s="191"/>
      <c r="S197" s="211"/>
      <c r="T197" s="191"/>
      <c r="U197" s="191"/>
      <c r="V197" s="191"/>
      <c r="W197" s="191"/>
      <c r="X197" s="191"/>
      <c r="Y197" s="191"/>
      <c r="Z197" s="114"/>
    </row>
    <row r="198" spans="1:27" ht="20.100000000000001" customHeight="1" x14ac:dyDescent="0.15">
      <c r="A198" s="91"/>
      <c r="B198" s="91"/>
      <c r="C198" s="101" t="s">
        <v>97</v>
      </c>
      <c r="D198" s="102"/>
      <c r="E198" s="102"/>
      <c r="F198" s="102"/>
      <c r="G198" s="102"/>
      <c r="H198" s="103"/>
      <c r="I198" s="162"/>
      <c r="J198" s="163"/>
      <c r="K198" s="163"/>
      <c r="L198" s="163"/>
      <c r="M198" s="163"/>
      <c r="N198" s="163"/>
      <c r="O198" s="163"/>
      <c r="P198" s="163"/>
      <c r="Q198" s="163"/>
      <c r="R198" s="163"/>
      <c r="S198" s="163"/>
      <c r="T198" s="163"/>
      <c r="U198" s="163"/>
      <c r="V198" s="163"/>
      <c r="W198" s="163"/>
      <c r="X198" s="163"/>
      <c r="Y198" s="163"/>
      <c r="Z198" s="163"/>
    </row>
    <row r="199" spans="1:27" ht="20.100000000000001" customHeight="1" x14ac:dyDescent="0.15">
      <c r="A199" s="91"/>
      <c r="B199" s="91"/>
      <c r="C199" s="104"/>
      <c r="D199" s="109"/>
      <c r="E199" s="212"/>
      <c r="F199" s="105"/>
      <c r="G199" s="105"/>
      <c r="H199" s="105"/>
      <c r="I199" s="114"/>
      <c r="J199" s="114"/>
      <c r="K199" s="114"/>
      <c r="L199" s="114"/>
      <c r="M199" s="114"/>
      <c r="N199" s="114"/>
      <c r="O199" s="114"/>
      <c r="P199" s="114"/>
      <c r="Q199" s="114"/>
      <c r="R199" s="114"/>
      <c r="S199" s="114"/>
      <c r="T199" s="114"/>
      <c r="U199" s="114"/>
      <c r="V199" s="114"/>
      <c r="W199" s="114"/>
      <c r="X199" s="114"/>
      <c r="Y199" s="114"/>
      <c r="Z199" s="113"/>
    </row>
    <row r="200" spans="1:27" ht="30" customHeight="1" x14ac:dyDescent="0.15">
      <c r="A200" s="91"/>
      <c r="B200" s="91"/>
      <c r="C200" s="104"/>
      <c r="D200" s="148" t="s">
        <v>129</v>
      </c>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213"/>
      <c r="AA200" s="136"/>
    </row>
    <row r="201" spans="1:27" ht="20.100000000000001" customHeight="1" x14ac:dyDescent="0.15">
      <c r="A201" s="91"/>
      <c r="B201" s="91"/>
      <c r="C201" s="214"/>
      <c r="D201" s="215" t="s">
        <v>119</v>
      </c>
      <c r="E201" s="216"/>
      <c r="F201" s="216"/>
      <c r="G201" s="216"/>
      <c r="H201" s="216"/>
      <c r="I201" s="216"/>
      <c r="J201" s="217"/>
      <c r="K201" s="218" t="s">
        <v>124</v>
      </c>
      <c r="L201" s="218"/>
      <c r="M201" s="218"/>
      <c r="N201" s="219" t="s">
        <v>125</v>
      </c>
      <c r="P201" s="220" t="s">
        <v>119</v>
      </c>
      <c r="Q201" s="221"/>
      <c r="R201" s="221"/>
      <c r="S201" s="222"/>
      <c r="T201" s="223" t="s">
        <v>124</v>
      </c>
      <c r="U201" s="224" t="s">
        <v>128</v>
      </c>
      <c r="Z201" s="157"/>
    </row>
    <row r="202" spans="1:27" ht="20.100000000000001" customHeight="1" x14ac:dyDescent="0.15">
      <c r="A202" s="91"/>
      <c r="B202" s="91"/>
      <c r="C202" s="214"/>
      <c r="D202" s="225" t="s">
        <v>98</v>
      </c>
      <c r="E202" s="226"/>
      <c r="F202" s="226"/>
      <c r="G202" s="226"/>
      <c r="H202" s="226"/>
      <c r="I202" s="226"/>
      <c r="J202" s="227"/>
      <c r="K202" s="62"/>
      <c r="L202" s="63"/>
      <c r="M202" s="64"/>
      <c r="N202" s="2"/>
      <c r="P202" s="65"/>
      <c r="Q202" s="66"/>
      <c r="R202" s="66"/>
      <c r="S202" s="67"/>
      <c r="T202" s="6"/>
      <c r="U202" s="2"/>
      <c r="Z202" s="157"/>
    </row>
    <row r="203" spans="1:27" ht="20.100000000000001" customHeight="1" x14ac:dyDescent="0.15">
      <c r="A203" s="91"/>
      <c r="B203" s="91"/>
      <c r="C203" s="214"/>
      <c r="D203" s="228" t="s">
        <v>99</v>
      </c>
      <c r="E203" s="229"/>
      <c r="F203" s="229"/>
      <c r="G203" s="229"/>
      <c r="H203" s="229"/>
      <c r="I203" s="229"/>
      <c r="J203" s="230"/>
      <c r="K203" s="22"/>
      <c r="L203" s="23"/>
      <c r="M203" s="24"/>
      <c r="N203" s="3"/>
      <c r="P203" s="19"/>
      <c r="Q203" s="20"/>
      <c r="R203" s="20"/>
      <c r="S203" s="21"/>
      <c r="T203" s="7"/>
      <c r="U203" s="3"/>
      <c r="Z203" s="157"/>
    </row>
    <row r="204" spans="1:27" ht="20.100000000000001" customHeight="1" x14ac:dyDescent="0.15">
      <c r="A204" s="91"/>
      <c r="B204" s="91"/>
      <c r="C204" s="214"/>
      <c r="D204" s="228" t="s">
        <v>100</v>
      </c>
      <c r="E204" s="229"/>
      <c r="F204" s="229"/>
      <c r="G204" s="229"/>
      <c r="H204" s="229"/>
      <c r="I204" s="229"/>
      <c r="J204" s="230"/>
      <c r="K204" s="22"/>
      <c r="L204" s="23"/>
      <c r="M204" s="24"/>
      <c r="N204" s="3"/>
      <c r="P204" s="19"/>
      <c r="Q204" s="20"/>
      <c r="R204" s="20"/>
      <c r="S204" s="21"/>
      <c r="T204" s="7"/>
      <c r="U204" s="3"/>
      <c r="Z204" s="157"/>
    </row>
    <row r="205" spans="1:27" ht="20.100000000000001" customHeight="1" x14ac:dyDescent="0.15">
      <c r="A205" s="91"/>
      <c r="B205" s="91"/>
      <c r="C205" s="214"/>
      <c r="D205" s="228" t="s">
        <v>101</v>
      </c>
      <c r="E205" s="229"/>
      <c r="F205" s="229"/>
      <c r="G205" s="229"/>
      <c r="H205" s="229"/>
      <c r="I205" s="229"/>
      <c r="J205" s="230"/>
      <c r="K205" s="22"/>
      <c r="L205" s="23"/>
      <c r="M205" s="24"/>
      <c r="N205" s="3"/>
      <c r="P205" s="19"/>
      <c r="Q205" s="20"/>
      <c r="R205" s="20"/>
      <c r="S205" s="21"/>
      <c r="T205" s="7"/>
      <c r="U205" s="3"/>
      <c r="Z205" s="157"/>
    </row>
    <row r="206" spans="1:27" ht="20.100000000000001" customHeight="1" x14ac:dyDescent="0.15">
      <c r="A206" s="91"/>
      <c r="B206" s="91"/>
      <c r="C206" s="214"/>
      <c r="D206" s="228" t="s">
        <v>102</v>
      </c>
      <c r="E206" s="229"/>
      <c r="F206" s="229"/>
      <c r="G206" s="229"/>
      <c r="H206" s="229"/>
      <c r="I206" s="229"/>
      <c r="J206" s="230"/>
      <c r="K206" s="22"/>
      <c r="L206" s="23"/>
      <c r="M206" s="24"/>
      <c r="N206" s="3"/>
      <c r="P206" s="19"/>
      <c r="Q206" s="20"/>
      <c r="R206" s="20"/>
      <c r="S206" s="21"/>
      <c r="T206" s="7"/>
      <c r="U206" s="3"/>
      <c r="Z206" s="157"/>
    </row>
    <row r="207" spans="1:27" ht="20.100000000000001" customHeight="1" x14ac:dyDescent="0.15">
      <c r="A207" s="91"/>
      <c r="B207" s="91"/>
      <c r="C207" s="214"/>
      <c r="D207" s="228" t="s">
        <v>103</v>
      </c>
      <c r="E207" s="229"/>
      <c r="F207" s="229"/>
      <c r="G207" s="229"/>
      <c r="H207" s="229"/>
      <c r="I207" s="229"/>
      <c r="J207" s="230"/>
      <c r="K207" s="22"/>
      <c r="L207" s="23"/>
      <c r="M207" s="24"/>
      <c r="N207" s="3"/>
      <c r="P207" s="19"/>
      <c r="Q207" s="20"/>
      <c r="R207" s="20"/>
      <c r="S207" s="21"/>
      <c r="T207" s="7"/>
      <c r="U207" s="3"/>
      <c r="Z207" s="157"/>
    </row>
    <row r="208" spans="1:27" ht="20.100000000000001" customHeight="1" x14ac:dyDescent="0.15">
      <c r="A208" s="91"/>
      <c r="B208" s="91"/>
      <c r="C208" s="214"/>
      <c r="D208" s="228" t="s">
        <v>104</v>
      </c>
      <c r="E208" s="229"/>
      <c r="F208" s="229"/>
      <c r="G208" s="229"/>
      <c r="H208" s="229"/>
      <c r="I208" s="229"/>
      <c r="J208" s="230"/>
      <c r="K208" s="22"/>
      <c r="L208" s="23"/>
      <c r="M208" s="24"/>
      <c r="N208" s="3"/>
      <c r="P208" s="19"/>
      <c r="Q208" s="20"/>
      <c r="R208" s="20"/>
      <c r="S208" s="21"/>
      <c r="T208" s="7"/>
      <c r="U208" s="3"/>
      <c r="Z208" s="157"/>
    </row>
    <row r="209" spans="1:26" ht="20.100000000000001" customHeight="1" x14ac:dyDescent="0.15">
      <c r="A209" s="91"/>
      <c r="B209" s="91"/>
      <c r="C209" s="214"/>
      <c r="D209" s="228" t="s">
        <v>4</v>
      </c>
      <c r="E209" s="229"/>
      <c r="F209" s="229"/>
      <c r="G209" s="229"/>
      <c r="H209" s="229"/>
      <c r="I209" s="229"/>
      <c r="J209" s="230"/>
      <c r="K209" s="22"/>
      <c r="L209" s="23"/>
      <c r="M209" s="24"/>
      <c r="N209" s="3"/>
      <c r="P209" s="19"/>
      <c r="Q209" s="20"/>
      <c r="R209" s="20"/>
      <c r="S209" s="21"/>
      <c r="T209" s="7"/>
      <c r="U209" s="3"/>
      <c r="Z209" s="157"/>
    </row>
    <row r="210" spans="1:26" ht="20.100000000000001" customHeight="1" x14ac:dyDescent="0.15">
      <c r="A210" s="91"/>
      <c r="B210" s="91"/>
      <c r="C210" s="214"/>
      <c r="D210" s="228" t="s">
        <v>5</v>
      </c>
      <c r="E210" s="229"/>
      <c r="F210" s="229"/>
      <c r="G210" s="229"/>
      <c r="H210" s="229"/>
      <c r="I210" s="229"/>
      <c r="J210" s="230"/>
      <c r="K210" s="22"/>
      <c r="L210" s="23"/>
      <c r="M210" s="24"/>
      <c r="N210" s="3"/>
      <c r="P210" s="19"/>
      <c r="Q210" s="20"/>
      <c r="R210" s="20"/>
      <c r="S210" s="21"/>
      <c r="T210" s="7"/>
      <c r="U210" s="3"/>
      <c r="Z210" s="157"/>
    </row>
    <row r="211" spans="1:26" ht="20.100000000000001" customHeight="1" x14ac:dyDescent="0.15">
      <c r="A211" s="91"/>
      <c r="B211" s="91"/>
      <c r="C211" s="214"/>
      <c r="D211" s="228" t="s">
        <v>105</v>
      </c>
      <c r="E211" s="229"/>
      <c r="F211" s="229"/>
      <c r="G211" s="229"/>
      <c r="H211" s="229"/>
      <c r="I211" s="229"/>
      <c r="J211" s="230"/>
      <c r="K211" s="22"/>
      <c r="L211" s="23"/>
      <c r="M211" s="24"/>
      <c r="N211" s="4"/>
      <c r="P211" s="49"/>
      <c r="Q211" s="50"/>
      <c r="R211" s="50"/>
      <c r="S211" s="51"/>
      <c r="T211" s="8"/>
      <c r="U211" s="5"/>
      <c r="Z211" s="157"/>
    </row>
    <row r="212" spans="1:26" ht="20.100000000000001" customHeight="1" x14ac:dyDescent="0.15">
      <c r="A212" s="91"/>
      <c r="B212" s="91"/>
      <c r="C212" s="214"/>
      <c r="D212" s="228" t="s">
        <v>106</v>
      </c>
      <c r="E212" s="229"/>
      <c r="F212" s="229"/>
      <c r="G212" s="229"/>
      <c r="H212" s="229"/>
      <c r="I212" s="229"/>
      <c r="J212" s="230"/>
      <c r="K212" s="22"/>
      <c r="L212" s="23"/>
      <c r="M212" s="24"/>
      <c r="N212" s="3"/>
      <c r="Z212" s="157"/>
    </row>
    <row r="213" spans="1:26" ht="20.100000000000001" customHeight="1" x14ac:dyDescent="0.15">
      <c r="A213" s="91"/>
      <c r="B213" s="91"/>
      <c r="C213" s="214"/>
      <c r="D213" s="228" t="s">
        <v>107</v>
      </c>
      <c r="E213" s="229"/>
      <c r="F213" s="229"/>
      <c r="G213" s="229"/>
      <c r="H213" s="229"/>
      <c r="I213" s="229"/>
      <c r="J213" s="230"/>
      <c r="K213" s="22"/>
      <c r="L213" s="23"/>
      <c r="M213" s="24"/>
      <c r="N213" s="3"/>
      <c r="Z213" s="157"/>
    </row>
    <row r="214" spans="1:26" ht="20.100000000000001" customHeight="1" x14ac:dyDescent="0.15">
      <c r="A214" s="91"/>
      <c r="B214" s="91"/>
      <c r="C214" s="214"/>
      <c r="D214" s="228" t="s">
        <v>108</v>
      </c>
      <c r="E214" s="229"/>
      <c r="F214" s="229"/>
      <c r="G214" s="229"/>
      <c r="H214" s="229"/>
      <c r="I214" s="229"/>
      <c r="J214" s="230"/>
      <c r="K214" s="22"/>
      <c r="L214" s="23"/>
      <c r="M214" s="24"/>
      <c r="N214" s="3"/>
      <c r="Z214" s="157"/>
    </row>
    <row r="215" spans="1:26" ht="20.100000000000001" customHeight="1" x14ac:dyDescent="0.15">
      <c r="A215" s="91"/>
      <c r="B215" s="91"/>
      <c r="C215" s="214"/>
      <c r="D215" s="228" t="s">
        <v>109</v>
      </c>
      <c r="E215" s="229"/>
      <c r="F215" s="229"/>
      <c r="G215" s="229"/>
      <c r="H215" s="229"/>
      <c r="I215" s="229"/>
      <c r="J215" s="230"/>
      <c r="K215" s="22"/>
      <c r="L215" s="23"/>
      <c r="M215" s="24"/>
      <c r="N215" s="3"/>
      <c r="Z215" s="157"/>
    </row>
    <row r="216" spans="1:26" ht="20.100000000000001" customHeight="1" x14ac:dyDescent="0.15">
      <c r="A216" s="91"/>
      <c r="B216" s="91"/>
      <c r="C216" s="214"/>
      <c r="D216" s="228" t="s">
        <v>3</v>
      </c>
      <c r="E216" s="229"/>
      <c r="F216" s="229"/>
      <c r="G216" s="229"/>
      <c r="H216" s="229"/>
      <c r="I216" s="229"/>
      <c r="J216" s="230"/>
      <c r="K216" s="22"/>
      <c r="L216" s="23"/>
      <c r="M216" s="24"/>
      <c r="N216" s="3"/>
      <c r="Z216" s="157"/>
    </row>
    <row r="217" spans="1:26" ht="20.100000000000001" customHeight="1" x14ac:dyDescent="0.15">
      <c r="A217" s="91"/>
      <c r="B217" s="91"/>
      <c r="C217" s="214"/>
      <c r="D217" s="228" t="s">
        <v>110</v>
      </c>
      <c r="E217" s="229"/>
      <c r="F217" s="229"/>
      <c r="G217" s="229"/>
      <c r="H217" s="229"/>
      <c r="I217" s="229"/>
      <c r="J217" s="230"/>
      <c r="K217" s="22"/>
      <c r="L217" s="23"/>
      <c r="M217" s="24"/>
      <c r="N217" s="3"/>
      <c r="Z217" s="157"/>
    </row>
    <row r="218" spans="1:26" ht="20.100000000000001" customHeight="1" x14ac:dyDescent="0.15">
      <c r="A218" s="91"/>
      <c r="B218" s="91"/>
      <c r="C218" s="214"/>
      <c r="D218" s="228" t="s">
        <v>111</v>
      </c>
      <c r="E218" s="229"/>
      <c r="F218" s="229"/>
      <c r="G218" s="229"/>
      <c r="H218" s="229"/>
      <c r="I218" s="229"/>
      <c r="J218" s="230"/>
      <c r="K218" s="22"/>
      <c r="L218" s="23"/>
      <c r="M218" s="24"/>
      <c r="N218" s="3"/>
      <c r="Z218" s="157"/>
    </row>
    <row r="219" spans="1:26" ht="20.100000000000001" customHeight="1" x14ac:dyDescent="0.15">
      <c r="A219" s="91"/>
      <c r="B219" s="91"/>
      <c r="C219" s="214"/>
      <c r="D219" s="228" t="s">
        <v>112</v>
      </c>
      <c r="E219" s="229"/>
      <c r="F219" s="229"/>
      <c r="G219" s="229"/>
      <c r="H219" s="229"/>
      <c r="I219" s="229"/>
      <c r="J219" s="230"/>
      <c r="K219" s="22"/>
      <c r="L219" s="23"/>
      <c r="M219" s="24"/>
      <c r="N219" s="4"/>
      <c r="Z219" s="157"/>
    </row>
    <row r="220" spans="1:26" ht="20.100000000000001" customHeight="1" x14ac:dyDescent="0.15">
      <c r="A220" s="91"/>
      <c r="B220" s="91"/>
      <c r="C220" s="214"/>
      <c r="D220" s="228" t="s">
        <v>113</v>
      </c>
      <c r="E220" s="229"/>
      <c r="F220" s="229"/>
      <c r="G220" s="229"/>
      <c r="H220" s="229"/>
      <c r="I220" s="229"/>
      <c r="J220" s="230"/>
      <c r="K220" s="22"/>
      <c r="L220" s="23"/>
      <c r="M220" s="24"/>
      <c r="N220" s="3"/>
      <c r="Z220" s="157"/>
    </row>
    <row r="221" spans="1:26" ht="20.100000000000001" customHeight="1" x14ac:dyDescent="0.15">
      <c r="A221" s="91"/>
      <c r="B221" s="91"/>
      <c r="C221" s="214"/>
      <c r="D221" s="228" t="s">
        <v>114</v>
      </c>
      <c r="E221" s="229"/>
      <c r="F221" s="229"/>
      <c r="G221" s="229"/>
      <c r="H221" s="229"/>
      <c r="I221" s="229"/>
      <c r="J221" s="230"/>
      <c r="K221" s="22"/>
      <c r="L221" s="23"/>
      <c r="M221" s="24"/>
      <c r="N221" s="3"/>
      <c r="Z221" s="157"/>
    </row>
    <row r="222" spans="1:26" ht="20.100000000000001" customHeight="1" x14ac:dyDescent="0.15">
      <c r="A222" s="91"/>
      <c r="B222" s="91"/>
      <c r="C222" s="214"/>
      <c r="D222" s="228" t="s">
        <v>115</v>
      </c>
      <c r="E222" s="229"/>
      <c r="F222" s="229"/>
      <c r="G222" s="229"/>
      <c r="H222" s="229"/>
      <c r="I222" s="229"/>
      <c r="J222" s="230"/>
      <c r="K222" s="22"/>
      <c r="L222" s="23"/>
      <c r="M222" s="24"/>
      <c r="N222" s="3"/>
      <c r="Z222" s="157"/>
    </row>
    <row r="223" spans="1:26" ht="20.100000000000001" customHeight="1" x14ac:dyDescent="0.15">
      <c r="A223" s="91"/>
      <c r="B223" s="91"/>
      <c r="C223" s="214"/>
      <c r="D223" s="228" t="s">
        <v>116</v>
      </c>
      <c r="E223" s="229"/>
      <c r="F223" s="229"/>
      <c r="G223" s="229"/>
      <c r="H223" s="229"/>
      <c r="I223" s="229"/>
      <c r="J223" s="230"/>
      <c r="K223" s="22"/>
      <c r="L223" s="23"/>
      <c r="M223" s="24"/>
      <c r="N223" s="3"/>
      <c r="Z223" s="157"/>
    </row>
    <row r="224" spans="1:26" ht="20.100000000000001" customHeight="1" x14ac:dyDescent="0.15">
      <c r="A224" s="91"/>
      <c r="B224" s="91"/>
      <c r="C224" s="214"/>
      <c r="D224" s="228" t="s">
        <v>2</v>
      </c>
      <c r="E224" s="229"/>
      <c r="F224" s="229"/>
      <c r="G224" s="229"/>
      <c r="H224" s="229"/>
      <c r="I224" s="229"/>
      <c r="J224" s="230"/>
      <c r="K224" s="22"/>
      <c r="L224" s="23"/>
      <c r="M224" s="24"/>
      <c r="N224" s="3"/>
      <c r="Z224" s="157"/>
    </row>
    <row r="225" spans="1:27" ht="20.100000000000001" customHeight="1" x14ac:dyDescent="0.15">
      <c r="A225" s="91"/>
      <c r="B225" s="91"/>
      <c r="C225" s="214"/>
      <c r="D225" s="228" t="s">
        <v>11</v>
      </c>
      <c r="E225" s="229"/>
      <c r="F225" s="229"/>
      <c r="G225" s="229"/>
      <c r="H225" s="229"/>
      <c r="I225" s="229"/>
      <c r="J225" s="230"/>
      <c r="K225" s="22"/>
      <c r="L225" s="23"/>
      <c r="M225" s="24"/>
      <c r="N225" s="3"/>
      <c r="Z225" s="157"/>
    </row>
    <row r="226" spans="1:27" ht="20.100000000000001" customHeight="1" x14ac:dyDescent="0.15">
      <c r="A226" s="91"/>
      <c r="B226" s="91"/>
      <c r="C226" s="214"/>
      <c r="D226" s="228" t="s">
        <v>12</v>
      </c>
      <c r="E226" s="229"/>
      <c r="F226" s="229"/>
      <c r="G226" s="229"/>
      <c r="H226" s="229"/>
      <c r="I226" s="229"/>
      <c r="J226" s="230"/>
      <c r="K226" s="22"/>
      <c r="L226" s="23"/>
      <c r="M226" s="24"/>
      <c r="N226" s="3"/>
      <c r="Z226" s="157"/>
    </row>
    <row r="227" spans="1:27" ht="20.100000000000001" customHeight="1" x14ac:dyDescent="0.15">
      <c r="A227" s="91"/>
      <c r="B227" s="91"/>
      <c r="C227" s="214"/>
      <c r="D227" s="228" t="s">
        <v>117</v>
      </c>
      <c r="E227" s="229"/>
      <c r="F227" s="229"/>
      <c r="G227" s="229"/>
      <c r="H227" s="229"/>
      <c r="I227" s="229"/>
      <c r="J227" s="230"/>
      <c r="K227" s="22"/>
      <c r="L227" s="23"/>
      <c r="M227" s="24"/>
      <c r="N227" s="3"/>
      <c r="Z227" s="157"/>
    </row>
    <row r="228" spans="1:27" ht="20.100000000000001" customHeight="1" x14ac:dyDescent="0.15">
      <c r="A228" s="91"/>
      <c r="B228" s="91"/>
      <c r="C228" s="214"/>
      <c r="D228" s="231" t="s">
        <v>118</v>
      </c>
      <c r="E228" s="232"/>
      <c r="F228" s="232"/>
      <c r="G228" s="232"/>
      <c r="H228" s="232"/>
      <c r="I228" s="232"/>
      <c r="J228" s="233"/>
      <c r="K228" s="68"/>
      <c r="L228" s="69"/>
      <c r="M228" s="70"/>
      <c r="N228" s="5"/>
      <c r="Z228" s="157"/>
    </row>
    <row r="229" spans="1:27" ht="20.100000000000001" customHeight="1" x14ac:dyDescent="0.15">
      <c r="A229" s="91"/>
      <c r="B229" s="91"/>
      <c r="C229" s="104"/>
      <c r="D229" s="234"/>
      <c r="E229" s="234"/>
      <c r="F229" s="234"/>
      <c r="G229" s="234"/>
      <c r="H229" s="234"/>
      <c r="I229" s="234"/>
      <c r="J229" s="234"/>
      <c r="K229" s="234"/>
      <c r="L229" s="234"/>
      <c r="M229" s="234"/>
      <c r="Z229" s="157"/>
    </row>
    <row r="230" spans="1:27" ht="20.100000000000001" customHeight="1" x14ac:dyDescent="0.15">
      <c r="A230" s="91"/>
      <c r="B230" s="91"/>
      <c r="C230" s="235"/>
      <c r="D230" s="210"/>
      <c r="E230" s="236"/>
      <c r="F230" s="210"/>
      <c r="G230" s="210"/>
      <c r="H230" s="210"/>
      <c r="I230" s="210"/>
      <c r="J230" s="210"/>
      <c r="K230" s="237"/>
      <c r="L230" s="238"/>
      <c r="M230" s="238"/>
      <c r="N230" s="238"/>
      <c r="O230" s="237"/>
      <c r="P230" s="238"/>
      <c r="Q230" s="238"/>
      <c r="R230" s="238"/>
      <c r="S230" s="237"/>
      <c r="T230" s="238"/>
      <c r="U230" s="238"/>
      <c r="V230" s="238"/>
      <c r="W230" s="238"/>
      <c r="X230" s="238"/>
      <c r="Y230" s="238"/>
      <c r="Z230" s="129"/>
      <c r="AA230" s="125"/>
    </row>
    <row r="231" spans="1:27" ht="20.100000000000001" customHeight="1" x14ac:dyDescent="0.15">
      <c r="A231" s="91"/>
      <c r="B231" s="91"/>
      <c r="C231" s="239"/>
      <c r="D231" s="208"/>
      <c r="E231" s="240"/>
      <c r="F231" s="241"/>
      <c r="G231" s="241"/>
      <c r="H231" s="241"/>
      <c r="I231" s="241"/>
      <c r="J231" s="208"/>
      <c r="K231" s="211"/>
      <c r="L231" s="191"/>
      <c r="M231" s="191"/>
      <c r="N231" s="191"/>
      <c r="O231" s="211"/>
      <c r="P231" s="191"/>
      <c r="Q231" s="191"/>
      <c r="R231" s="191"/>
      <c r="S231" s="211"/>
      <c r="T231" s="191"/>
      <c r="U231" s="191"/>
      <c r="V231" s="191"/>
      <c r="W231" s="191"/>
      <c r="X231" s="191"/>
      <c r="Y231" s="191"/>
      <c r="Z231" s="114"/>
    </row>
    <row r="232" spans="1:27" ht="20.100000000000001" customHeight="1" x14ac:dyDescent="0.15">
      <c r="A232" s="91"/>
      <c r="B232" s="91"/>
      <c r="C232" s="105"/>
    </row>
    <row r="233" spans="1:27" ht="20.100000000000001" customHeight="1" x14ac:dyDescent="0.15">
      <c r="A233" s="91"/>
      <c r="B233" s="91"/>
      <c r="C233" s="101" t="s">
        <v>122</v>
      </c>
      <c r="D233" s="102"/>
      <c r="E233" s="102"/>
      <c r="F233" s="102"/>
      <c r="G233" s="102"/>
      <c r="H233" s="103"/>
    </row>
    <row r="234" spans="1:27" ht="20.100000000000001" customHeight="1" x14ac:dyDescent="0.15">
      <c r="A234" s="91"/>
      <c r="B234" s="91"/>
      <c r="C234" s="104"/>
      <c r="D234" s="105"/>
      <c r="E234" s="105"/>
      <c r="F234" s="105"/>
      <c r="G234" s="105"/>
      <c r="H234" s="105"/>
      <c r="I234" s="106"/>
      <c r="J234" s="106"/>
      <c r="K234" s="106"/>
      <c r="L234" s="106"/>
      <c r="M234" s="106"/>
      <c r="N234" s="106"/>
      <c r="O234" s="106"/>
      <c r="P234" s="106"/>
      <c r="Q234" s="106"/>
      <c r="R234" s="106"/>
      <c r="S234" s="106"/>
      <c r="T234" s="106"/>
      <c r="U234" s="106"/>
      <c r="V234" s="106"/>
      <c r="W234" s="106"/>
      <c r="X234" s="106"/>
      <c r="Y234" s="106"/>
      <c r="Z234" s="107"/>
    </row>
    <row r="235" spans="1:27" ht="20.100000000000001" customHeight="1" x14ac:dyDescent="0.15">
      <c r="A235" s="91"/>
      <c r="B235" s="91"/>
      <c r="C235" s="104"/>
      <c r="D235" s="109">
        <v>1</v>
      </c>
      <c r="E235" s="242" t="s">
        <v>161</v>
      </c>
      <c r="F235" s="242"/>
      <c r="G235" s="242"/>
      <c r="I235" s="243"/>
      <c r="J235" s="209"/>
      <c r="K235" s="209"/>
      <c r="L235" s="209"/>
      <c r="M235" s="209"/>
      <c r="N235" s="209"/>
      <c r="O235" s="209"/>
      <c r="P235" s="209"/>
      <c r="Q235" s="209"/>
      <c r="R235" s="209"/>
      <c r="S235" s="209"/>
      <c r="T235" s="209"/>
      <c r="U235" s="209"/>
      <c r="V235" s="209"/>
      <c r="W235" s="209"/>
      <c r="X235" s="209"/>
      <c r="Y235" s="209"/>
      <c r="Z235" s="244"/>
      <c r="AA235" s="209"/>
    </row>
    <row r="236" spans="1:27" ht="19.899999999999999" customHeight="1" x14ac:dyDescent="0.15">
      <c r="A236" s="91"/>
      <c r="B236" s="91"/>
      <c r="C236" s="104"/>
      <c r="E236" s="156" t="s">
        <v>170</v>
      </c>
      <c r="F236" s="156"/>
      <c r="G236" s="156"/>
      <c r="H236" s="156"/>
      <c r="I236" s="156"/>
      <c r="J236" s="156"/>
      <c r="K236" s="156"/>
      <c r="L236" s="156"/>
      <c r="M236" s="156"/>
      <c r="N236" s="156"/>
      <c r="O236" s="156"/>
      <c r="P236" s="156"/>
      <c r="Q236" s="156"/>
      <c r="R236" s="156"/>
      <c r="S236" s="156"/>
      <c r="T236" s="156"/>
      <c r="U236" s="156"/>
      <c r="V236" s="156"/>
      <c r="W236" s="156"/>
      <c r="X236" s="156"/>
      <c r="Y236" s="156"/>
      <c r="Z236" s="245"/>
      <c r="AA236" s="114"/>
    </row>
    <row r="237" spans="1:27" ht="30" customHeight="1" x14ac:dyDescent="0.15">
      <c r="A237" s="91"/>
      <c r="B237" s="91"/>
      <c r="C237" s="104"/>
      <c r="D237" s="157"/>
      <c r="E237" s="246" t="s">
        <v>162</v>
      </c>
      <c r="F237" s="247"/>
      <c r="G237" s="247"/>
      <c r="H237" s="247"/>
      <c r="I237" s="248" t="s">
        <v>163</v>
      </c>
      <c r="J237" s="247"/>
      <c r="K237" s="247"/>
      <c r="L237" s="247"/>
      <c r="M237" s="249"/>
      <c r="Z237" s="157"/>
      <c r="AA237" s="114"/>
    </row>
    <row r="238" spans="1:27" ht="20.100000000000001" customHeight="1" x14ac:dyDescent="0.15">
      <c r="A238" s="91"/>
      <c r="B238" s="91"/>
      <c r="C238" s="104"/>
      <c r="D238" s="157"/>
      <c r="E238" s="250" t="s">
        <v>164</v>
      </c>
      <c r="F238" s="251"/>
      <c r="G238" s="251"/>
      <c r="H238" s="251"/>
      <c r="I238" s="53"/>
      <c r="J238" s="54"/>
      <c r="K238" s="54"/>
      <c r="L238" s="54"/>
      <c r="M238" s="55"/>
      <c r="Z238" s="157"/>
      <c r="AA238" s="114"/>
    </row>
    <row r="239" spans="1:27" ht="20.100000000000001" customHeight="1" x14ac:dyDescent="0.15">
      <c r="A239" s="91"/>
      <c r="B239" s="91"/>
      <c r="C239" s="104"/>
      <c r="D239" s="157"/>
      <c r="E239" s="252" t="s">
        <v>165</v>
      </c>
      <c r="F239" s="253"/>
      <c r="G239" s="253"/>
      <c r="H239" s="253"/>
      <c r="I239" s="15"/>
      <c r="J239" s="16"/>
      <c r="K239" s="16"/>
      <c r="L239" s="16"/>
      <c r="M239" s="17"/>
      <c r="Z239" s="157"/>
      <c r="AA239" s="114"/>
    </row>
    <row r="240" spans="1:27" ht="20.100000000000001" customHeight="1" x14ac:dyDescent="0.15">
      <c r="A240" s="91"/>
      <c r="B240" s="91"/>
      <c r="C240" s="104"/>
      <c r="D240" s="157"/>
      <c r="E240" s="252" t="s">
        <v>166</v>
      </c>
      <c r="F240" s="253"/>
      <c r="G240" s="253"/>
      <c r="H240" s="253"/>
      <c r="I240" s="15"/>
      <c r="J240" s="16"/>
      <c r="K240" s="16"/>
      <c r="L240" s="16"/>
      <c r="M240" s="17"/>
      <c r="Z240" s="157"/>
      <c r="AA240" s="114"/>
    </row>
    <row r="241" spans="1:27" ht="20.100000000000001" customHeight="1" x14ac:dyDescent="0.15">
      <c r="A241" s="91"/>
      <c r="B241" s="91"/>
      <c r="C241" s="104"/>
      <c r="D241" s="157"/>
      <c r="E241" s="252" t="s">
        <v>11</v>
      </c>
      <c r="F241" s="253"/>
      <c r="G241" s="253"/>
      <c r="H241" s="253"/>
      <c r="I241" s="15"/>
      <c r="J241" s="16"/>
      <c r="K241" s="16"/>
      <c r="L241" s="16"/>
      <c r="M241" s="17"/>
      <c r="Z241" s="157"/>
      <c r="AA241" s="114"/>
    </row>
    <row r="242" spans="1:27" ht="20.100000000000001" customHeight="1" x14ac:dyDescent="0.15">
      <c r="A242" s="91"/>
      <c r="B242" s="91"/>
      <c r="C242" s="104"/>
      <c r="D242" s="157"/>
      <c r="E242" s="252" t="s">
        <v>167</v>
      </c>
      <c r="F242" s="253"/>
      <c r="G242" s="253"/>
      <c r="H242" s="253"/>
      <c r="I242" s="15"/>
      <c r="J242" s="16"/>
      <c r="K242" s="16"/>
      <c r="L242" s="16"/>
      <c r="M242" s="17"/>
      <c r="Z242" s="157"/>
      <c r="AA242" s="114"/>
    </row>
    <row r="243" spans="1:27" ht="20.100000000000001" customHeight="1" x14ac:dyDescent="0.15">
      <c r="A243" s="91"/>
      <c r="B243" s="91"/>
      <c r="C243" s="104"/>
      <c r="D243" s="157"/>
      <c r="E243" s="252" t="s">
        <v>168</v>
      </c>
      <c r="F243" s="253"/>
      <c r="G243" s="253"/>
      <c r="H243" s="253"/>
      <c r="I243" s="15"/>
      <c r="J243" s="16"/>
      <c r="K243" s="16"/>
      <c r="L243" s="16"/>
      <c r="M243" s="17"/>
      <c r="Z243" s="157"/>
      <c r="AA243" s="114"/>
    </row>
    <row r="244" spans="1:27" ht="20.100000000000001" customHeight="1" x14ac:dyDescent="0.15">
      <c r="A244" s="91"/>
      <c r="B244" s="91"/>
      <c r="C244" s="104"/>
      <c r="D244" s="157"/>
      <c r="E244" s="252" t="s">
        <v>169</v>
      </c>
      <c r="F244" s="253"/>
      <c r="G244" s="253"/>
      <c r="H244" s="253"/>
      <c r="I244" s="15"/>
      <c r="J244" s="16"/>
      <c r="K244" s="16"/>
      <c r="L244" s="16"/>
      <c r="M244" s="17"/>
      <c r="Z244" s="157"/>
      <c r="AA244" s="114"/>
    </row>
    <row r="245" spans="1:27" ht="20.100000000000001" customHeight="1" x14ac:dyDescent="0.15">
      <c r="A245" s="91"/>
      <c r="B245" s="91"/>
      <c r="C245" s="104"/>
      <c r="D245" s="157"/>
      <c r="E245" s="12"/>
      <c r="F245" s="13"/>
      <c r="G245" s="13"/>
      <c r="H245" s="14"/>
      <c r="I245" s="15"/>
      <c r="J245" s="16"/>
      <c r="K245" s="16"/>
      <c r="L245" s="16"/>
      <c r="M245" s="17"/>
      <c r="Z245" s="157"/>
      <c r="AA245" s="114"/>
    </row>
    <row r="246" spans="1:27" ht="20.100000000000001" customHeight="1" x14ac:dyDescent="0.15">
      <c r="A246" s="91"/>
      <c r="B246" s="91"/>
      <c r="C246" s="104"/>
      <c r="D246" s="157"/>
      <c r="E246" s="12"/>
      <c r="F246" s="13"/>
      <c r="G246" s="13"/>
      <c r="H246" s="14"/>
      <c r="I246" s="15"/>
      <c r="J246" s="16"/>
      <c r="K246" s="16"/>
      <c r="L246" s="16"/>
      <c r="M246" s="17"/>
      <c r="Z246" s="157"/>
      <c r="AA246" s="114"/>
    </row>
    <row r="247" spans="1:27" ht="20.100000000000001" customHeight="1" x14ac:dyDescent="0.15">
      <c r="A247" s="91"/>
      <c r="B247" s="91"/>
      <c r="C247" s="104"/>
      <c r="D247" s="157"/>
      <c r="E247" s="12"/>
      <c r="F247" s="13"/>
      <c r="G247" s="13"/>
      <c r="H247" s="14"/>
      <c r="I247" s="15"/>
      <c r="J247" s="16"/>
      <c r="K247" s="16"/>
      <c r="L247" s="16"/>
      <c r="M247" s="17"/>
      <c r="Z247" s="157"/>
      <c r="AA247" s="114"/>
    </row>
    <row r="248" spans="1:27" ht="20.100000000000001" customHeight="1" x14ac:dyDescent="0.15">
      <c r="A248" s="91"/>
      <c r="B248" s="91"/>
      <c r="C248" s="104"/>
      <c r="D248" s="157"/>
      <c r="E248" s="12"/>
      <c r="F248" s="13"/>
      <c r="G248" s="13"/>
      <c r="H248" s="14"/>
      <c r="I248" s="15"/>
      <c r="J248" s="16"/>
      <c r="K248" s="16"/>
      <c r="L248" s="16"/>
      <c r="M248" s="17"/>
      <c r="Z248" s="157"/>
      <c r="AA248" s="114"/>
    </row>
    <row r="249" spans="1:27" ht="20.100000000000001" customHeight="1" x14ac:dyDescent="0.15">
      <c r="A249" s="91"/>
      <c r="B249" s="91"/>
      <c r="C249" s="104"/>
      <c r="D249" s="157"/>
      <c r="E249" s="56"/>
      <c r="F249" s="57"/>
      <c r="G249" s="57"/>
      <c r="H249" s="58"/>
      <c r="I249" s="59"/>
      <c r="J249" s="60"/>
      <c r="K249" s="60"/>
      <c r="L249" s="60"/>
      <c r="M249" s="61"/>
      <c r="Z249" s="157"/>
      <c r="AA249" s="114"/>
    </row>
    <row r="250" spans="1:27" ht="20.100000000000001" customHeight="1" x14ac:dyDescent="0.15">
      <c r="A250" s="91"/>
      <c r="B250" s="91"/>
      <c r="C250" s="104"/>
      <c r="D250" s="254"/>
      <c r="E250" s="134"/>
      <c r="F250" s="134"/>
      <c r="G250" s="134"/>
      <c r="H250" s="134"/>
      <c r="I250" s="134"/>
      <c r="J250" s="134"/>
      <c r="K250" s="134"/>
      <c r="L250" s="134"/>
      <c r="M250" s="134"/>
      <c r="N250" s="134"/>
      <c r="O250" s="134"/>
      <c r="P250" s="134"/>
      <c r="Q250" s="134"/>
      <c r="R250" s="134"/>
      <c r="S250" s="134"/>
      <c r="T250" s="134"/>
      <c r="U250" s="134"/>
      <c r="V250" s="134"/>
      <c r="W250" s="134"/>
      <c r="X250" s="134"/>
      <c r="Y250" s="134"/>
      <c r="Z250" s="119"/>
      <c r="AA250" s="114"/>
    </row>
    <row r="251" spans="1:27" ht="20.100000000000001" customHeight="1" x14ac:dyDescent="0.15">
      <c r="A251" s="91"/>
      <c r="B251" s="91"/>
      <c r="C251" s="104"/>
      <c r="D251" s="109">
        <v>2</v>
      </c>
      <c r="E251" s="242" t="s">
        <v>123</v>
      </c>
      <c r="F251" s="242"/>
      <c r="G251" s="242"/>
      <c r="I251" s="243"/>
      <c r="J251" s="209"/>
      <c r="K251" s="209"/>
      <c r="L251" s="209"/>
      <c r="M251" s="209"/>
      <c r="N251" s="209"/>
      <c r="O251" s="209"/>
      <c r="P251" s="209"/>
      <c r="Q251" s="209"/>
      <c r="R251" s="209"/>
      <c r="S251" s="209"/>
      <c r="T251" s="209"/>
      <c r="U251" s="209"/>
      <c r="V251" s="209"/>
      <c r="W251" s="209"/>
      <c r="X251" s="209"/>
      <c r="Y251" s="209"/>
      <c r="Z251" s="244"/>
      <c r="AA251" s="209"/>
    </row>
    <row r="252" spans="1:27" ht="60" customHeight="1" x14ac:dyDescent="0.15">
      <c r="A252" s="91"/>
      <c r="B252" s="91"/>
      <c r="C252" s="104"/>
      <c r="E252" s="148" t="s">
        <v>183</v>
      </c>
      <c r="F252" s="148"/>
      <c r="G252" s="148"/>
      <c r="H252" s="148"/>
      <c r="I252" s="148"/>
      <c r="J252" s="148"/>
      <c r="K252" s="148"/>
      <c r="L252" s="148"/>
      <c r="M252" s="148"/>
      <c r="N252" s="148"/>
      <c r="O252" s="148"/>
      <c r="P252" s="148"/>
      <c r="Q252" s="148"/>
      <c r="R252" s="148"/>
      <c r="S252" s="148"/>
      <c r="T252" s="148"/>
      <c r="U252" s="148"/>
      <c r="V252" s="148"/>
      <c r="W252" s="148"/>
      <c r="X252" s="148"/>
      <c r="Y252" s="148"/>
      <c r="Z252" s="245"/>
      <c r="AA252" s="114"/>
    </row>
    <row r="253" spans="1:27" ht="30" customHeight="1" x14ac:dyDescent="0.15">
      <c r="A253" s="91">
        <f>IFERROR(IF(COUNTA($O254:$O257)+COUNTA($O259:$O264)+COUNTA($O266:$O287)+COUNTA($O289:$O297)+COUNTA($O299:$O300) &lt;1,1001,0),3)</f>
        <v>1001</v>
      </c>
      <c r="B253" s="330"/>
      <c r="C253" s="104"/>
      <c r="D253" s="157"/>
      <c r="E253" s="246" t="s">
        <v>130</v>
      </c>
      <c r="F253" s="247"/>
      <c r="G253" s="247"/>
      <c r="H253" s="247"/>
      <c r="I253" s="247"/>
      <c r="J253" s="247"/>
      <c r="K253" s="247"/>
      <c r="L253" s="247"/>
      <c r="M253" s="249"/>
      <c r="N253" s="255" t="s">
        <v>78</v>
      </c>
      <c r="O253" s="256" t="s">
        <v>147</v>
      </c>
      <c r="P253" s="257"/>
      <c r="Q253" s="248" t="s">
        <v>83</v>
      </c>
      <c r="R253" s="258"/>
      <c r="S253" s="258"/>
      <c r="T253" s="258"/>
      <c r="U253" s="258"/>
      <c r="V253" s="258"/>
      <c r="W253" s="258"/>
      <c r="X253" s="258"/>
      <c r="Y253" s="259"/>
      <c r="Z253" s="157"/>
      <c r="AA253" s="114"/>
    </row>
    <row r="254" spans="1:27" ht="20.100000000000001" customHeight="1" x14ac:dyDescent="0.15">
      <c r="A254" s="91">
        <f>IFERROR(IF(AND(TRIM($O257)&lt;&gt;"", TRIM($Q254)=""),1001,0),3)</f>
        <v>0</v>
      </c>
      <c r="B254" s="91"/>
      <c r="C254" s="104"/>
      <c r="D254" s="157"/>
      <c r="E254" s="260" t="s">
        <v>136</v>
      </c>
      <c r="F254" s="261">
        <v>1</v>
      </c>
      <c r="G254" s="262" t="s">
        <v>131</v>
      </c>
      <c r="H254" s="262"/>
      <c r="I254" s="262"/>
      <c r="J254" s="262"/>
      <c r="K254" s="262"/>
      <c r="L254" s="262"/>
      <c r="M254" s="263"/>
      <c r="N254" s="264"/>
      <c r="O254" s="71"/>
      <c r="P254" s="72"/>
      <c r="Q254" s="75"/>
      <c r="R254" s="76"/>
      <c r="S254" s="76"/>
      <c r="T254" s="76"/>
      <c r="U254" s="76"/>
      <c r="V254" s="76"/>
      <c r="W254" s="76"/>
      <c r="X254" s="76"/>
      <c r="Y254" s="77"/>
      <c r="Z254" s="157"/>
      <c r="AA254" s="114"/>
    </row>
    <row r="255" spans="1:27" ht="20.100000000000001" customHeight="1" x14ac:dyDescent="0.15">
      <c r="A255" s="91"/>
      <c r="B255" s="91"/>
      <c r="C255" s="104"/>
      <c r="D255" s="157"/>
      <c r="E255" s="265"/>
      <c r="F255" s="266">
        <f>F254+1</f>
        <v>2</v>
      </c>
      <c r="G255" s="267" t="s">
        <v>132</v>
      </c>
      <c r="H255" s="267"/>
      <c r="I255" s="267"/>
      <c r="J255" s="267"/>
      <c r="K255" s="267"/>
      <c r="L255" s="267"/>
      <c r="M255" s="268"/>
      <c r="N255" s="269"/>
      <c r="O255" s="73"/>
      <c r="P255" s="74"/>
      <c r="Q255" s="78"/>
      <c r="R255" s="79"/>
      <c r="S255" s="79"/>
      <c r="T255" s="79"/>
      <c r="U255" s="79"/>
      <c r="V255" s="79"/>
      <c r="W255" s="79"/>
      <c r="X255" s="79"/>
      <c r="Y255" s="80"/>
      <c r="Z255" s="157"/>
      <c r="AA255" s="114"/>
    </row>
    <row r="256" spans="1:27" ht="20.100000000000001" customHeight="1" x14ac:dyDescent="0.15">
      <c r="A256" s="91"/>
      <c r="B256" s="91"/>
      <c r="C256" s="104"/>
      <c r="D256" s="157"/>
      <c r="E256" s="265"/>
      <c r="F256" s="266">
        <f>F255+1</f>
        <v>3</v>
      </c>
      <c r="G256" s="267" t="s">
        <v>16</v>
      </c>
      <c r="H256" s="267"/>
      <c r="I256" s="267"/>
      <c r="J256" s="267"/>
      <c r="K256" s="267"/>
      <c r="L256" s="267"/>
      <c r="M256" s="268"/>
      <c r="N256" s="269"/>
      <c r="O256" s="73"/>
      <c r="P256" s="74"/>
      <c r="Q256" s="78"/>
      <c r="R256" s="79"/>
      <c r="S256" s="79"/>
      <c r="T256" s="79"/>
      <c r="U256" s="79"/>
      <c r="V256" s="79"/>
      <c r="W256" s="79"/>
      <c r="X256" s="79"/>
      <c r="Y256" s="80"/>
      <c r="Z256" s="157"/>
      <c r="AA256" s="114"/>
    </row>
    <row r="257" spans="1:27" ht="20.100000000000001" customHeight="1" x14ac:dyDescent="0.15">
      <c r="A257" s="91"/>
      <c r="B257" s="91"/>
      <c r="C257" s="104"/>
      <c r="D257" s="157"/>
      <c r="E257" s="265"/>
      <c r="F257" s="266">
        <f>F256+1</f>
        <v>4</v>
      </c>
      <c r="G257" s="267" t="s">
        <v>182</v>
      </c>
      <c r="H257" s="267"/>
      <c r="I257" s="267"/>
      <c r="J257" s="267"/>
      <c r="K257" s="267"/>
      <c r="L257" s="267"/>
      <c r="M257" s="268"/>
      <c r="N257" s="269"/>
      <c r="O257" s="73"/>
      <c r="P257" s="74"/>
      <c r="Q257" s="81"/>
      <c r="R257" s="82"/>
      <c r="S257" s="82"/>
      <c r="T257" s="82"/>
      <c r="U257" s="82"/>
      <c r="V257" s="82"/>
      <c r="W257" s="82"/>
      <c r="X257" s="82"/>
      <c r="Y257" s="83"/>
      <c r="Z257" s="157"/>
      <c r="AA257" s="114"/>
    </row>
    <row r="258" spans="1:27" ht="20.100000000000001" customHeight="1" x14ac:dyDescent="0.15">
      <c r="A258" s="91"/>
      <c r="B258" s="91"/>
      <c r="C258" s="104"/>
      <c r="D258" s="157"/>
      <c r="E258" s="270"/>
      <c r="F258" s="271" t="s">
        <v>156</v>
      </c>
      <c r="G258" s="272" t="s">
        <v>137</v>
      </c>
      <c r="H258" s="272"/>
      <c r="I258" s="272"/>
      <c r="J258" s="272"/>
      <c r="K258" s="272"/>
      <c r="L258" s="272"/>
      <c r="M258" s="273"/>
      <c r="N258" s="274"/>
      <c r="O258" s="275">
        <f>SUM(O254:P257)</f>
        <v>0</v>
      </c>
      <c r="P258" s="276"/>
      <c r="Q258" s="277"/>
      <c r="R258" s="278"/>
      <c r="S258" s="278"/>
      <c r="T258" s="278"/>
      <c r="U258" s="278"/>
      <c r="V258" s="278"/>
      <c r="W258" s="278"/>
      <c r="X258" s="278"/>
      <c r="Y258" s="279"/>
      <c r="Z258" s="157"/>
      <c r="AA258" s="114"/>
    </row>
    <row r="259" spans="1:27" ht="20.100000000000001" customHeight="1" x14ac:dyDescent="0.15">
      <c r="A259" s="91">
        <f>IFERROR(IF(AND(TRIM($O264)&lt;&gt;"", TRIM($Q259)=""),1001,0),3)</f>
        <v>0</v>
      </c>
      <c r="B259" s="91"/>
      <c r="C259" s="104"/>
      <c r="D259" s="157"/>
      <c r="E259" s="265" t="s">
        <v>138</v>
      </c>
      <c r="F259" s="280">
        <f>F257+1</f>
        <v>5</v>
      </c>
      <c r="G259" s="281" t="s">
        <v>146</v>
      </c>
      <c r="H259" s="281"/>
      <c r="I259" s="281"/>
      <c r="J259" s="281"/>
      <c r="K259" s="281"/>
      <c r="L259" s="281"/>
      <c r="M259" s="282"/>
      <c r="N259" s="264"/>
      <c r="O259" s="71"/>
      <c r="P259" s="72"/>
      <c r="Q259" s="75"/>
      <c r="R259" s="76"/>
      <c r="S259" s="76"/>
      <c r="T259" s="76"/>
      <c r="U259" s="76"/>
      <c r="V259" s="76"/>
      <c r="W259" s="76"/>
      <c r="X259" s="76"/>
      <c r="Y259" s="77"/>
      <c r="Z259" s="157"/>
      <c r="AA259" s="114"/>
    </row>
    <row r="260" spans="1:27" ht="20.100000000000001" customHeight="1" x14ac:dyDescent="0.15">
      <c r="A260" s="91"/>
      <c r="B260" s="91"/>
      <c r="C260" s="104"/>
      <c r="D260" s="157"/>
      <c r="E260" s="265"/>
      <c r="F260" s="266">
        <f>F259+1</f>
        <v>6</v>
      </c>
      <c r="G260" s="267" t="s">
        <v>133</v>
      </c>
      <c r="H260" s="267"/>
      <c r="I260" s="267"/>
      <c r="J260" s="267"/>
      <c r="K260" s="267"/>
      <c r="L260" s="267"/>
      <c r="M260" s="268"/>
      <c r="N260" s="269"/>
      <c r="O260" s="73"/>
      <c r="P260" s="74"/>
      <c r="Q260" s="78"/>
      <c r="R260" s="79"/>
      <c r="S260" s="79"/>
      <c r="T260" s="79"/>
      <c r="U260" s="79"/>
      <c r="V260" s="79"/>
      <c r="W260" s="79"/>
      <c r="X260" s="79"/>
      <c r="Y260" s="80"/>
      <c r="Z260" s="157"/>
      <c r="AA260" s="114"/>
    </row>
    <row r="261" spans="1:27" ht="20.100000000000001" customHeight="1" x14ac:dyDescent="0.15">
      <c r="A261" s="91"/>
      <c r="B261" s="91"/>
      <c r="C261" s="104"/>
      <c r="D261" s="157"/>
      <c r="E261" s="265"/>
      <c r="F261" s="266">
        <f>F260+1</f>
        <v>7</v>
      </c>
      <c r="G261" s="267" t="s">
        <v>134</v>
      </c>
      <c r="H261" s="267"/>
      <c r="I261" s="267"/>
      <c r="J261" s="267"/>
      <c r="K261" s="267"/>
      <c r="L261" s="267"/>
      <c r="M261" s="268"/>
      <c r="N261" s="269"/>
      <c r="O261" s="73"/>
      <c r="P261" s="74"/>
      <c r="Q261" s="78"/>
      <c r="R261" s="79"/>
      <c r="S261" s="79"/>
      <c r="T261" s="79"/>
      <c r="U261" s="79"/>
      <c r="V261" s="79"/>
      <c r="W261" s="79"/>
      <c r="X261" s="79"/>
      <c r="Y261" s="80"/>
      <c r="Z261" s="157"/>
      <c r="AA261" s="114"/>
    </row>
    <row r="262" spans="1:27" ht="20.100000000000001" customHeight="1" x14ac:dyDescent="0.15">
      <c r="A262" s="91"/>
      <c r="B262" s="283"/>
      <c r="C262" s="104"/>
      <c r="D262" s="157"/>
      <c r="E262" s="265"/>
      <c r="F262" s="266">
        <f>F261+1</f>
        <v>8</v>
      </c>
      <c r="G262" s="267" t="s">
        <v>135</v>
      </c>
      <c r="H262" s="267"/>
      <c r="I262" s="267"/>
      <c r="J262" s="267"/>
      <c r="K262" s="267"/>
      <c r="L262" s="267"/>
      <c r="M262" s="268"/>
      <c r="N262" s="269"/>
      <c r="O262" s="73"/>
      <c r="P262" s="74"/>
      <c r="Q262" s="78"/>
      <c r="R262" s="79"/>
      <c r="S262" s="79"/>
      <c r="T262" s="79"/>
      <c r="U262" s="79"/>
      <c r="V262" s="79"/>
      <c r="W262" s="79"/>
      <c r="X262" s="79"/>
      <c r="Y262" s="80"/>
      <c r="Z262" s="157"/>
      <c r="AA262" s="114"/>
    </row>
    <row r="263" spans="1:27" ht="20.100000000000001" customHeight="1" x14ac:dyDescent="0.15">
      <c r="A263" s="91"/>
      <c r="B263" s="91"/>
      <c r="C263" s="104"/>
      <c r="D263" s="157"/>
      <c r="E263" s="265"/>
      <c r="F263" s="266">
        <f>F262+1</f>
        <v>9</v>
      </c>
      <c r="G263" s="267" t="s">
        <v>139</v>
      </c>
      <c r="H263" s="267"/>
      <c r="I263" s="267"/>
      <c r="J263" s="267"/>
      <c r="K263" s="267"/>
      <c r="L263" s="267"/>
      <c r="M263" s="268"/>
      <c r="N263" s="269"/>
      <c r="O263" s="73"/>
      <c r="P263" s="74"/>
      <c r="Q263" s="78"/>
      <c r="R263" s="79"/>
      <c r="S263" s="79"/>
      <c r="T263" s="79"/>
      <c r="U263" s="79"/>
      <c r="V263" s="79"/>
      <c r="W263" s="79"/>
      <c r="X263" s="79"/>
      <c r="Y263" s="80"/>
      <c r="Z263" s="157"/>
      <c r="AA263" s="114"/>
    </row>
    <row r="264" spans="1:27" ht="20.100000000000001" customHeight="1" x14ac:dyDescent="0.15">
      <c r="A264" s="91"/>
      <c r="B264" s="91"/>
      <c r="C264" s="104"/>
      <c r="D264" s="157"/>
      <c r="E264" s="265"/>
      <c r="F264" s="266">
        <f>F263+1</f>
        <v>10</v>
      </c>
      <c r="G264" s="267" t="s">
        <v>182</v>
      </c>
      <c r="H264" s="267"/>
      <c r="I264" s="267"/>
      <c r="J264" s="267"/>
      <c r="K264" s="267"/>
      <c r="L264" s="267"/>
      <c r="M264" s="268"/>
      <c r="N264" s="269"/>
      <c r="O264" s="73"/>
      <c r="P264" s="74"/>
      <c r="Q264" s="81"/>
      <c r="R264" s="82"/>
      <c r="S264" s="82"/>
      <c r="T264" s="82"/>
      <c r="U264" s="82"/>
      <c r="V264" s="82"/>
      <c r="W264" s="82"/>
      <c r="X264" s="82"/>
      <c r="Y264" s="83"/>
      <c r="Z264" s="157"/>
      <c r="AA264" s="114"/>
    </row>
    <row r="265" spans="1:27" ht="20.100000000000001" customHeight="1" x14ac:dyDescent="0.15">
      <c r="A265" s="91"/>
      <c r="B265" s="91"/>
      <c r="C265" s="104"/>
      <c r="D265" s="157"/>
      <c r="E265" s="270"/>
      <c r="F265" s="271" t="s">
        <v>156</v>
      </c>
      <c r="G265" s="284" t="s">
        <v>137</v>
      </c>
      <c r="H265" s="284"/>
      <c r="I265" s="284"/>
      <c r="J265" s="284"/>
      <c r="K265" s="284"/>
      <c r="L265" s="284"/>
      <c r="M265" s="285"/>
      <c r="N265" s="286"/>
      <c r="O265" s="275">
        <f>SUM(O259:P264)</f>
        <v>0</v>
      </c>
      <c r="P265" s="276"/>
      <c r="Q265" s="277"/>
      <c r="R265" s="278"/>
      <c r="S265" s="278"/>
      <c r="T265" s="278"/>
      <c r="U265" s="278"/>
      <c r="V265" s="278"/>
      <c r="W265" s="278"/>
      <c r="X265" s="278"/>
      <c r="Y265" s="279"/>
      <c r="Z265" s="157"/>
      <c r="AA265" s="114"/>
    </row>
    <row r="266" spans="1:27" ht="20.100000000000001" customHeight="1" x14ac:dyDescent="0.15">
      <c r="A266" s="91">
        <f>IFERROR(IF(AND(TRIM($O287)&lt;&gt;"", TRIM($Q266)=""),1001,0),3)</f>
        <v>0</v>
      </c>
      <c r="B266" s="91"/>
      <c r="C266" s="104"/>
      <c r="D266" s="157"/>
      <c r="E266" s="287" t="s">
        <v>181</v>
      </c>
      <c r="F266" s="280">
        <f>F264+1</f>
        <v>11</v>
      </c>
      <c r="G266" s="281" t="s">
        <v>140</v>
      </c>
      <c r="H266" s="281"/>
      <c r="I266" s="281"/>
      <c r="J266" s="281"/>
      <c r="K266" s="281"/>
      <c r="L266" s="281"/>
      <c r="M266" s="282"/>
      <c r="N266" s="9"/>
      <c r="O266" s="71"/>
      <c r="P266" s="72"/>
      <c r="Q266" s="75"/>
      <c r="R266" s="76"/>
      <c r="S266" s="76"/>
      <c r="T266" s="76"/>
      <c r="U266" s="76"/>
      <c r="V266" s="76"/>
      <c r="W266" s="76"/>
      <c r="X266" s="76"/>
      <c r="Y266" s="77"/>
      <c r="Z266" s="157"/>
      <c r="AA266" s="114"/>
    </row>
    <row r="267" spans="1:27" ht="20.100000000000001" customHeight="1" x14ac:dyDescent="0.15">
      <c r="A267" s="91"/>
      <c r="B267" s="91"/>
      <c r="C267" s="104"/>
      <c r="D267" s="157"/>
      <c r="E267" s="288"/>
      <c r="F267" s="266">
        <f>F266+1</f>
        <v>12</v>
      </c>
      <c r="G267" s="267" t="s">
        <v>18</v>
      </c>
      <c r="H267" s="267"/>
      <c r="I267" s="267"/>
      <c r="J267" s="267"/>
      <c r="K267" s="267"/>
      <c r="L267" s="267"/>
      <c r="M267" s="268"/>
      <c r="N267" s="10"/>
      <c r="O267" s="73"/>
      <c r="P267" s="74"/>
      <c r="Q267" s="78"/>
      <c r="R267" s="79"/>
      <c r="S267" s="79"/>
      <c r="T267" s="79"/>
      <c r="U267" s="79"/>
      <c r="V267" s="79"/>
      <c r="W267" s="79"/>
      <c r="X267" s="79"/>
      <c r="Y267" s="80"/>
      <c r="Z267" s="157"/>
      <c r="AA267" s="114"/>
    </row>
    <row r="268" spans="1:27" ht="20.100000000000001" customHeight="1" x14ac:dyDescent="0.15">
      <c r="A268" s="91"/>
      <c r="B268" s="91"/>
      <c r="C268" s="104"/>
      <c r="D268" s="157"/>
      <c r="E268" s="288"/>
      <c r="F268" s="266">
        <f t="shared" ref="F268:F287" si="0">F267+1</f>
        <v>13</v>
      </c>
      <c r="G268" s="267" t="s">
        <v>19</v>
      </c>
      <c r="H268" s="267"/>
      <c r="I268" s="267"/>
      <c r="J268" s="267"/>
      <c r="K268" s="267"/>
      <c r="L268" s="267"/>
      <c r="M268" s="268"/>
      <c r="N268" s="11"/>
      <c r="O268" s="73"/>
      <c r="P268" s="74"/>
      <c r="Q268" s="78"/>
      <c r="R268" s="79"/>
      <c r="S268" s="79"/>
      <c r="T268" s="79"/>
      <c r="U268" s="79"/>
      <c r="V268" s="79"/>
      <c r="W268" s="79"/>
      <c r="X268" s="79"/>
      <c r="Y268" s="80"/>
      <c r="Z268" s="157"/>
      <c r="AA268" s="114"/>
    </row>
    <row r="269" spans="1:27" ht="20.100000000000001" customHeight="1" x14ac:dyDescent="0.15">
      <c r="A269" s="91"/>
      <c r="B269" s="91"/>
      <c r="C269" s="104"/>
      <c r="D269" s="157"/>
      <c r="E269" s="288"/>
      <c r="F269" s="266">
        <f t="shared" si="0"/>
        <v>14</v>
      </c>
      <c r="G269" s="267" t="s">
        <v>20</v>
      </c>
      <c r="H269" s="267"/>
      <c r="I269" s="267"/>
      <c r="J269" s="267"/>
      <c r="K269" s="267"/>
      <c r="L269" s="267"/>
      <c r="M269" s="268"/>
      <c r="N269" s="10"/>
      <c r="O269" s="73"/>
      <c r="P269" s="74"/>
      <c r="Q269" s="78"/>
      <c r="R269" s="79"/>
      <c r="S269" s="79"/>
      <c r="T269" s="79"/>
      <c r="U269" s="79"/>
      <c r="V269" s="79"/>
      <c r="W269" s="79"/>
      <c r="X269" s="79"/>
      <c r="Y269" s="80"/>
      <c r="Z269" s="157"/>
      <c r="AA269" s="114"/>
    </row>
    <row r="270" spans="1:27" ht="20.100000000000001" customHeight="1" x14ac:dyDescent="0.15">
      <c r="A270" s="91"/>
      <c r="B270" s="91"/>
      <c r="C270" s="104"/>
      <c r="D270" s="157"/>
      <c r="E270" s="288"/>
      <c r="F270" s="266">
        <f t="shared" si="0"/>
        <v>15</v>
      </c>
      <c r="G270" s="267" t="s">
        <v>26</v>
      </c>
      <c r="H270" s="267"/>
      <c r="I270" s="267"/>
      <c r="J270" s="267"/>
      <c r="K270" s="267"/>
      <c r="L270" s="267"/>
      <c r="M270" s="268"/>
      <c r="N270" s="10"/>
      <c r="O270" s="73"/>
      <c r="P270" s="74"/>
      <c r="Q270" s="78"/>
      <c r="R270" s="79"/>
      <c r="S270" s="79"/>
      <c r="T270" s="79"/>
      <c r="U270" s="79"/>
      <c r="V270" s="79"/>
      <c r="W270" s="79"/>
      <c r="X270" s="79"/>
      <c r="Y270" s="80"/>
      <c r="Z270" s="157"/>
      <c r="AA270" s="114"/>
    </row>
    <row r="271" spans="1:27" ht="20.100000000000001" customHeight="1" x14ac:dyDescent="0.15">
      <c r="A271" s="91"/>
      <c r="B271" s="91"/>
      <c r="C271" s="104"/>
      <c r="D271" s="157"/>
      <c r="E271" s="288"/>
      <c r="F271" s="266">
        <f t="shared" si="0"/>
        <v>16</v>
      </c>
      <c r="G271" s="267" t="s">
        <v>141</v>
      </c>
      <c r="H271" s="267"/>
      <c r="I271" s="267"/>
      <c r="J271" s="267"/>
      <c r="K271" s="267"/>
      <c r="L271" s="267"/>
      <c r="M271" s="268"/>
      <c r="N271" s="10"/>
      <c r="O271" s="73"/>
      <c r="P271" s="74"/>
      <c r="Q271" s="78"/>
      <c r="R271" s="79"/>
      <c r="S271" s="79"/>
      <c r="T271" s="79"/>
      <c r="U271" s="79"/>
      <c r="V271" s="79"/>
      <c r="W271" s="79"/>
      <c r="X271" s="79"/>
      <c r="Y271" s="80"/>
      <c r="Z271" s="157"/>
      <c r="AA271" s="114"/>
    </row>
    <row r="272" spans="1:27" ht="20.100000000000001" customHeight="1" x14ac:dyDescent="0.15">
      <c r="A272" s="91"/>
      <c r="B272" s="91"/>
      <c r="C272" s="104"/>
      <c r="D272" s="157"/>
      <c r="E272" s="288"/>
      <c r="F272" s="266">
        <f t="shared" si="0"/>
        <v>17</v>
      </c>
      <c r="G272" s="267" t="s">
        <v>27</v>
      </c>
      <c r="H272" s="267"/>
      <c r="I272" s="267"/>
      <c r="J272" s="267"/>
      <c r="K272" s="267"/>
      <c r="L272" s="267"/>
      <c r="M272" s="268"/>
      <c r="N272" s="11"/>
      <c r="O272" s="73"/>
      <c r="P272" s="74"/>
      <c r="Q272" s="78"/>
      <c r="R272" s="79"/>
      <c r="S272" s="79"/>
      <c r="T272" s="79"/>
      <c r="U272" s="79"/>
      <c r="V272" s="79"/>
      <c r="W272" s="79"/>
      <c r="X272" s="79"/>
      <c r="Y272" s="80"/>
      <c r="Z272" s="157"/>
      <c r="AA272" s="114"/>
    </row>
    <row r="273" spans="1:27" ht="20.100000000000001" customHeight="1" x14ac:dyDescent="0.15">
      <c r="A273" s="91"/>
      <c r="B273" s="91"/>
      <c r="C273" s="104"/>
      <c r="D273" s="157"/>
      <c r="E273" s="288"/>
      <c r="F273" s="266">
        <f t="shared" si="0"/>
        <v>18</v>
      </c>
      <c r="G273" s="267" t="s">
        <v>24</v>
      </c>
      <c r="H273" s="267"/>
      <c r="I273" s="267"/>
      <c r="J273" s="267"/>
      <c r="K273" s="267"/>
      <c r="L273" s="267"/>
      <c r="M273" s="268"/>
      <c r="N273" s="10"/>
      <c r="O273" s="73"/>
      <c r="P273" s="74"/>
      <c r="Q273" s="78"/>
      <c r="R273" s="79"/>
      <c r="S273" s="79"/>
      <c r="T273" s="79"/>
      <c r="U273" s="79"/>
      <c r="V273" s="79"/>
      <c r="W273" s="79"/>
      <c r="X273" s="79"/>
      <c r="Y273" s="80"/>
      <c r="Z273" s="157"/>
      <c r="AA273" s="114"/>
    </row>
    <row r="274" spans="1:27" ht="20.100000000000001" customHeight="1" x14ac:dyDescent="0.15">
      <c r="A274" s="91"/>
      <c r="B274" s="91"/>
      <c r="C274" s="104"/>
      <c r="D274" s="157"/>
      <c r="E274" s="288"/>
      <c r="F274" s="266">
        <f t="shared" si="0"/>
        <v>19</v>
      </c>
      <c r="G274" s="267" t="s">
        <v>28</v>
      </c>
      <c r="H274" s="267"/>
      <c r="I274" s="267"/>
      <c r="J274" s="267"/>
      <c r="K274" s="267"/>
      <c r="L274" s="267"/>
      <c r="M274" s="268"/>
      <c r="N274" s="10"/>
      <c r="O274" s="73"/>
      <c r="P274" s="74"/>
      <c r="Q274" s="78"/>
      <c r="R274" s="79"/>
      <c r="S274" s="79"/>
      <c r="T274" s="79"/>
      <c r="U274" s="79"/>
      <c r="V274" s="79"/>
      <c r="W274" s="79"/>
      <c r="X274" s="79"/>
      <c r="Y274" s="80"/>
      <c r="Z274" s="157"/>
      <c r="AA274" s="114"/>
    </row>
    <row r="275" spans="1:27" ht="20.100000000000001" customHeight="1" x14ac:dyDescent="0.15">
      <c r="A275" s="91"/>
      <c r="B275" s="91"/>
      <c r="C275" s="104"/>
      <c r="D275" s="157"/>
      <c r="E275" s="288"/>
      <c r="F275" s="266">
        <f t="shared" si="0"/>
        <v>20</v>
      </c>
      <c r="G275" s="267" t="s">
        <v>29</v>
      </c>
      <c r="H275" s="267"/>
      <c r="I275" s="267"/>
      <c r="J275" s="267"/>
      <c r="K275" s="267"/>
      <c r="L275" s="267"/>
      <c r="M275" s="268"/>
      <c r="N275" s="10"/>
      <c r="O275" s="73"/>
      <c r="P275" s="74"/>
      <c r="Q275" s="78"/>
      <c r="R275" s="79"/>
      <c r="S275" s="79"/>
      <c r="T275" s="79"/>
      <c r="U275" s="79"/>
      <c r="V275" s="79"/>
      <c r="W275" s="79"/>
      <c r="X275" s="79"/>
      <c r="Y275" s="80"/>
      <c r="Z275" s="157"/>
      <c r="AA275" s="114"/>
    </row>
    <row r="276" spans="1:27" ht="20.100000000000001" customHeight="1" x14ac:dyDescent="0.15">
      <c r="A276" s="91"/>
      <c r="B276" s="91"/>
      <c r="C276" s="104"/>
      <c r="D276" s="157"/>
      <c r="E276" s="288"/>
      <c r="F276" s="266">
        <f t="shared" si="0"/>
        <v>21</v>
      </c>
      <c r="G276" s="289" t="s">
        <v>160</v>
      </c>
      <c r="H276" s="289"/>
      <c r="I276" s="289"/>
      <c r="J276" s="289"/>
      <c r="K276" s="289"/>
      <c r="L276" s="289"/>
      <c r="M276" s="290"/>
      <c r="N276" s="10"/>
      <c r="O276" s="73"/>
      <c r="P276" s="74"/>
      <c r="Q276" s="78"/>
      <c r="R276" s="79"/>
      <c r="S276" s="79"/>
      <c r="T276" s="79"/>
      <c r="U276" s="79"/>
      <c r="V276" s="79"/>
      <c r="W276" s="79"/>
      <c r="X276" s="79"/>
      <c r="Y276" s="80"/>
      <c r="Z276" s="157"/>
      <c r="AA276" s="114"/>
    </row>
    <row r="277" spans="1:27" ht="20.100000000000001" customHeight="1" x14ac:dyDescent="0.15">
      <c r="A277" s="91"/>
      <c r="B277" s="91"/>
      <c r="C277" s="104"/>
      <c r="D277" s="157"/>
      <c r="E277" s="288"/>
      <c r="F277" s="266">
        <f t="shared" si="0"/>
        <v>22</v>
      </c>
      <c r="G277" s="267" t="s">
        <v>23</v>
      </c>
      <c r="H277" s="267"/>
      <c r="I277" s="267"/>
      <c r="J277" s="267"/>
      <c r="K277" s="267"/>
      <c r="L277" s="267"/>
      <c r="M277" s="268"/>
      <c r="N277" s="10"/>
      <c r="O277" s="73"/>
      <c r="P277" s="74"/>
      <c r="Q277" s="78"/>
      <c r="R277" s="79"/>
      <c r="S277" s="79"/>
      <c r="T277" s="79"/>
      <c r="U277" s="79"/>
      <c r="V277" s="79"/>
      <c r="W277" s="79"/>
      <c r="X277" s="79"/>
      <c r="Y277" s="80"/>
      <c r="Z277" s="157"/>
      <c r="AA277" s="114"/>
    </row>
    <row r="278" spans="1:27" ht="20.100000000000001" customHeight="1" x14ac:dyDescent="0.15">
      <c r="A278" s="91"/>
      <c r="B278" s="91"/>
      <c r="C278" s="104"/>
      <c r="D278" s="157"/>
      <c r="E278" s="288"/>
      <c r="F278" s="266">
        <f t="shared" si="0"/>
        <v>23</v>
      </c>
      <c r="G278" s="267" t="s">
        <v>30</v>
      </c>
      <c r="H278" s="267"/>
      <c r="I278" s="267"/>
      <c r="J278" s="267"/>
      <c r="K278" s="267"/>
      <c r="L278" s="267"/>
      <c r="M278" s="268"/>
      <c r="N278" s="9"/>
      <c r="O278" s="73"/>
      <c r="P278" s="74"/>
      <c r="Q278" s="78"/>
      <c r="R278" s="79"/>
      <c r="S278" s="79"/>
      <c r="T278" s="79"/>
      <c r="U278" s="79"/>
      <c r="V278" s="79"/>
      <c r="W278" s="79"/>
      <c r="X278" s="79"/>
      <c r="Y278" s="80"/>
      <c r="Z278" s="157"/>
      <c r="AA278" s="114"/>
    </row>
    <row r="279" spans="1:27" ht="20.100000000000001" customHeight="1" x14ac:dyDescent="0.15">
      <c r="A279" s="91"/>
      <c r="B279" s="91"/>
      <c r="C279" s="104"/>
      <c r="D279" s="157"/>
      <c r="E279" s="288"/>
      <c r="F279" s="266">
        <f t="shared" si="0"/>
        <v>24</v>
      </c>
      <c r="G279" s="267" t="s">
        <v>22</v>
      </c>
      <c r="H279" s="267"/>
      <c r="I279" s="267"/>
      <c r="J279" s="267"/>
      <c r="K279" s="267"/>
      <c r="L279" s="267"/>
      <c r="M279" s="268"/>
      <c r="N279" s="10"/>
      <c r="O279" s="73"/>
      <c r="P279" s="74"/>
      <c r="Q279" s="78"/>
      <c r="R279" s="79"/>
      <c r="S279" s="79"/>
      <c r="T279" s="79"/>
      <c r="U279" s="79"/>
      <c r="V279" s="79"/>
      <c r="W279" s="79"/>
      <c r="X279" s="79"/>
      <c r="Y279" s="80"/>
      <c r="Z279" s="157"/>
      <c r="AA279" s="114"/>
    </row>
    <row r="280" spans="1:27" ht="20.100000000000001" customHeight="1" x14ac:dyDescent="0.15">
      <c r="A280" s="91"/>
      <c r="B280" s="91"/>
      <c r="C280" s="104"/>
      <c r="D280" s="157"/>
      <c r="E280" s="288"/>
      <c r="F280" s="266">
        <f t="shared" si="0"/>
        <v>25</v>
      </c>
      <c r="G280" s="267" t="s">
        <v>17</v>
      </c>
      <c r="H280" s="267"/>
      <c r="I280" s="267"/>
      <c r="J280" s="267"/>
      <c r="K280" s="267"/>
      <c r="L280" s="267"/>
      <c r="M280" s="268"/>
      <c r="N280" s="10"/>
      <c r="O280" s="73"/>
      <c r="P280" s="74"/>
      <c r="Q280" s="78"/>
      <c r="R280" s="79"/>
      <c r="S280" s="79"/>
      <c r="T280" s="79"/>
      <c r="U280" s="79"/>
      <c r="V280" s="79"/>
      <c r="W280" s="79"/>
      <c r="X280" s="79"/>
      <c r="Y280" s="80"/>
      <c r="Z280" s="157"/>
      <c r="AA280" s="114"/>
    </row>
    <row r="281" spans="1:27" ht="20.100000000000001" customHeight="1" x14ac:dyDescent="0.15">
      <c r="A281" s="91"/>
      <c r="B281" s="91"/>
      <c r="C281" s="104"/>
      <c r="D281" s="157"/>
      <c r="E281" s="288"/>
      <c r="F281" s="266">
        <f t="shared" si="0"/>
        <v>26</v>
      </c>
      <c r="G281" s="267" t="s">
        <v>142</v>
      </c>
      <c r="H281" s="267"/>
      <c r="I281" s="267"/>
      <c r="J281" s="267"/>
      <c r="K281" s="267"/>
      <c r="L281" s="267"/>
      <c r="M281" s="268"/>
      <c r="N281" s="11"/>
      <c r="O281" s="73"/>
      <c r="P281" s="74"/>
      <c r="Q281" s="78"/>
      <c r="R281" s="79"/>
      <c r="S281" s="79"/>
      <c r="T281" s="79"/>
      <c r="U281" s="79"/>
      <c r="V281" s="79"/>
      <c r="W281" s="79"/>
      <c r="X281" s="79"/>
      <c r="Y281" s="80"/>
      <c r="Z281" s="157"/>
      <c r="AA281" s="114"/>
    </row>
    <row r="282" spans="1:27" ht="20.100000000000001" customHeight="1" x14ac:dyDescent="0.15">
      <c r="A282" s="91"/>
      <c r="B282" s="91"/>
      <c r="C282" s="104"/>
      <c r="D282" s="157"/>
      <c r="E282" s="288"/>
      <c r="F282" s="266">
        <f t="shared" si="0"/>
        <v>27</v>
      </c>
      <c r="G282" s="267" t="s">
        <v>21</v>
      </c>
      <c r="H282" s="267"/>
      <c r="I282" s="267"/>
      <c r="J282" s="267"/>
      <c r="K282" s="267"/>
      <c r="L282" s="267"/>
      <c r="M282" s="268"/>
      <c r="N282" s="10"/>
      <c r="O282" s="73"/>
      <c r="P282" s="74"/>
      <c r="Q282" s="78"/>
      <c r="R282" s="79"/>
      <c r="S282" s="79"/>
      <c r="T282" s="79"/>
      <c r="U282" s="79"/>
      <c r="V282" s="79"/>
      <c r="W282" s="79"/>
      <c r="X282" s="79"/>
      <c r="Y282" s="80"/>
      <c r="Z282" s="157"/>
      <c r="AA282" s="114"/>
    </row>
    <row r="283" spans="1:27" ht="20.100000000000001" customHeight="1" x14ac:dyDescent="0.15">
      <c r="A283" s="91"/>
      <c r="B283" s="91"/>
      <c r="C283" s="104"/>
      <c r="D283" s="157"/>
      <c r="E283" s="288"/>
      <c r="F283" s="266">
        <f t="shared" si="0"/>
        <v>28</v>
      </c>
      <c r="G283" s="267" t="s">
        <v>143</v>
      </c>
      <c r="H283" s="267"/>
      <c r="I283" s="267"/>
      <c r="J283" s="267"/>
      <c r="K283" s="267"/>
      <c r="L283" s="267"/>
      <c r="M283" s="268"/>
      <c r="N283" s="10"/>
      <c r="O283" s="73"/>
      <c r="P283" s="74"/>
      <c r="Q283" s="78"/>
      <c r="R283" s="79"/>
      <c r="S283" s="79"/>
      <c r="T283" s="79"/>
      <c r="U283" s="79"/>
      <c r="V283" s="79"/>
      <c r="W283" s="79"/>
      <c r="X283" s="79"/>
      <c r="Y283" s="80"/>
      <c r="Z283" s="157"/>
      <c r="AA283" s="114"/>
    </row>
    <row r="284" spans="1:27" ht="20.100000000000001" customHeight="1" x14ac:dyDescent="0.15">
      <c r="A284" s="91"/>
      <c r="B284" s="91"/>
      <c r="C284" s="104"/>
      <c r="D284" s="157"/>
      <c r="E284" s="288"/>
      <c r="F284" s="266">
        <f t="shared" si="0"/>
        <v>29</v>
      </c>
      <c r="G284" s="267" t="s">
        <v>25</v>
      </c>
      <c r="H284" s="267"/>
      <c r="I284" s="267"/>
      <c r="J284" s="267"/>
      <c r="K284" s="267"/>
      <c r="L284" s="267"/>
      <c r="M284" s="268"/>
      <c r="N284" s="11"/>
      <c r="O284" s="73"/>
      <c r="P284" s="74"/>
      <c r="Q284" s="78"/>
      <c r="R284" s="79"/>
      <c r="S284" s="79"/>
      <c r="T284" s="79"/>
      <c r="U284" s="79"/>
      <c r="V284" s="79"/>
      <c r="W284" s="79"/>
      <c r="X284" s="79"/>
      <c r="Y284" s="80"/>
      <c r="Z284" s="157"/>
      <c r="AA284" s="114"/>
    </row>
    <row r="285" spans="1:27" ht="20.100000000000001" customHeight="1" x14ac:dyDescent="0.15">
      <c r="A285" s="91"/>
      <c r="B285" s="91"/>
      <c r="C285" s="104"/>
      <c r="D285" s="157"/>
      <c r="E285" s="288"/>
      <c r="F285" s="266">
        <f t="shared" si="0"/>
        <v>30</v>
      </c>
      <c r="G285" s="267" t="s">
        <v>144</v>
      </c>
      <c r="H285" s="267"/>
      <c r="I285" s="267"/>
      <c r="J285" s="267"/>
      <c r="K285" s="267"/>
      <c r="L285" s="267"/>
      <c r="M285" s="268"/>
      <c r="N285" s="10"/>
      <c r="O285" s="73"/>
      <c r="P285" s="74"/>
      <c r="Q285" s="78"/>
      <c r="R285" s="79"/>
      <c r="S285" s="79"/>
      <c r="T285" s="79"/>
      <c r="U285" s="79"/>
      <c r="V285" s="79"/>
      <c r="W285" s="79"/>
      <c r="X285" s="79"/>
      <c r="Y285" s="80"/>
      <c r="Z285" s="157"/>
      <c r="AA285" s="114"/>
    </row>
    <row r="286" spans="1:27" ht="20.100000000000001" customHeight="1" x14ac:dyDescent="0.15">
      <c r="A286" s="91"/>
      <c r="B286" s="91"/>
      <c r="C286" s="104"/>
      <c r="D286" s="157"/>
      <c r="E286" s="288"/>
      <c r="F286" s="266">
        <f t="shared" si="0"/>
        <v>31</v>
      </c>
      <c r="G286" s="267" t="s">
        <v>145</v>
      </c>
      <c r="H286" s="267"/>
      <c r="I286" s="267"/>
      <c r="J286" s="267"/>
      <c r="K286" s="267"/>
      <c r="L286" s="267"/>
      <c r="M286" s="268"/>
      <c r="N286" s="10"/>
      <c r="O286" s="73"/>
      <c r="P286" s="74"/>
      <c r="Q286" s="78"/>
      <c r="R286" s="79"/>
      <c r="S286" s="79"/>
      <c r="T286" s="79"/>
      <c r="U286" s="79"/>
      <c r="V286" s="79"/>
      <c r="W286" s="79"/>
      <c r="X286" s="79"/>
      <c r="Y286" s="80"/>
      <c r="Z286" s="157"/>
      <c r="AA286" s="114"/>
    </row>
    <row r="287" spans="1:27" ht="20.100000000000001" customHeight="1" x14ac:dyDescent="0.15">
      <c r="A287" s="91"/>
      <c r="B287" s="91"/>
      <c r="C287" s="104"/>
      <c r="D287" s="157"/>
      <c r="E287" s="288"/>
      <c r="F287" s="266">
        <f t="shared" si="0"/>
        <v>32</v>
      </c>
      <c r="G287" s="267" t="s">
        <v>182</v>
      </c>
      <c r="H287" s="267"/>
      <c r="I287" s="267"/>
      <c r="J287" s="267"/>
      <c r="K287" s="267"/>
      <c r="L287" s="267"/>
      <c r="M287" s="268"/>
      <c r="N287" s="11"/>
      <c r="O287" s="73"/>
      <c r="P287" s="74"/>
      <c r="Q287" s="81"/>
      <c r="R287" s="82"/>
      <c r="S287" s="82"/>
      <c r="T287" s="82"/>
      <c r="U287" s="82"/>
      <c r="V287" s="82"/>
      <c r="W287" s="82"/>
      <c r="X287" s="82"/>
      <c r="Y287" s="83"/>
      <c r="Z287" s="157"/>
      <c r="AA287" s="114"/>
    </row>
    <row r="288" spans="1:27" ht="20.100000000000001" customHeight="1" x14ac:dyDescent="0.15">
      <c r="A288" s="91"/>
      <c r="B288" s="91"/>
      <c r="C288" s="104"/>
      <c r="D288" s="157"/>
      <c r="E288" s="288"/>
      <c r="F288" s="291" t="s">
        <v>156</v>
      </c>
      <c r="G288" s="292" t="s">
        <v>137</v>
      </c>
      <c r="H288" s="293"/>
      <c r="I288" s="293"/>
      <c r="J288" s="293"/>
      <c r="K288" s="293"/>
      <c r="L288" s="293"/>
      <c r="M288" s="294"/>
      <c r="N288" s="295"/>
      <c r="O288" s="275">
        <f>SUM(O266:P287)</f>
        <v>0</v>
      </c>
      <c r="P288" s="276"/>
      <c r="Q288" s="277"/>
      <c r="R288" s="278"/>
      <c r="S288" s="278"/>
      <c r="T288" s="278"/>
      <c r="U288" s="278"/>
      <c r="V288" s="278"/>
      <c r="W288" s="278"/>
      <c r="X288" s="278"/>
      <c r="Y288" s="279"/>
      <c r="Z288" s="157"/>
      <c r="AA288" s="114"/>
    </row>
    <row r="289" spans="1:27" ht="20.100000000000001" customHeight="1" x14ac:dyDescent="0.15">
      <c r="A289" s="91">
        <f>IFERROR(IF(AND(TRIM($O297)&lt;&gt;"", TRIM($Q289)=""),1001,0),3)</f>
        <v>0</v>
      </c>
      <c r="B289" s="91"/>
      <c r="C289" s="104"/>
      <c r="D289" s="157"/>
      <c r="E289" s="296" t="s">
        <v>148</v>
      </c>
      <c r="F289" s="261">
        <f>F287+1</f>
        <v>33</v>
      </c>
      <c r="G289" s="297" t="s">
        <v>149</v>
      </c>
      <c r="H289" s="262"/>
      <c r="I289" s="262"/>
      <c r="J289" s="262"/>
      <c r="K289" s="262"/>
      <c r="L289" s="262"/>
      <c r="M289" s="263"/>
      <c r="N289" s="264"/>
      <c r="O289" s="71"/>
      <c r="P289" s="72"/>
      <c r="Q289" s="75"/>
      <c r="R289" s="76"/>
      <c r="S289" s="76"/>
      <c r="T289" s="76"/>
      <c r="U289" s="76"/>
      <c r="V289" s="76"/>
      <c r="W289" s="76"/>
      <c r="X289" s="76"/>
      <c r="Y289" s="77"/>
      <c r="Z289" s="157"/>
      <c r="AA289" s="114"/>
    </row>
    <row r="290" spans="1:27" ht="20.100000000000001" customHeight="1" x14ac:dyDescent="0.15">
      <c r="A290" s="91"/>
      <c r="B290" s="91"/>
      <c r="C290" s="104"/>
      <c r="D290" s="157"/>
      <c r="E290" s="298"/>
      <c r="F290" s="266">
        <f t="shared" ref="F290:F300" si="1">F289+1</f>
        <v>34</v>
      </c>
      <c r="G290" s="299" t="s">
        <v>150</v>
      </c>
      <c r="H290" s="267"/>
      <c r="I290" s="267"/>
      <c r="J290" s="267"/>
      <c r="K290" s="267"/>
      <c r="L290" s="267"/>
      <c r="M290" s="268"/>
      <c r="N290" s="269"/>
      <c r="O290" s="73"/>
      <c r="P290" s="74"/>
      <c r="Q290" s="78"/>
      <c r="R290" s="79"/>
      <c r="S290" s="79"/>
      <c r="T290" s="79"/>
      <c r="U290" s="79"/>
      <c r="V290" s="79"/>
      <c r="W290" s="79"/>
      <c r="X290" s="79"/>
      <c r="Y290" s="80"/>
      <c r="Z290" s="157"/>
      <c r="AA290" s="114"/>
    </row>
    <row r="291" spans="1:27" ht="20.100000000000001" customHeight="1" x14ac:dyDescent="0.15">
      <c r="A291" s="91"/>
      <c r="B291" s="91"/>
      <c r="C291" s="104"/>
      <c r="D291" s="157"/>
      <c r="E291" s="298"/>
      <c r="F291" s="266">
        <f t="shared" si="1"/>
        <v>35</v>
      </c>
      <c r="G291" s="299" t="s">
        <v>151</v>
      </c>
      <c r="H291" s="267"/>
      <c r="I291" s="267"/>
      <c r="J291" s="267"/>
      <c r="K291" s="267"/>
      <c r="L291" s="267"/>
      <c r="M291" s="268"/>
      <c r="N291" s="269"/>
      <c r="O291" s="73"/>
      <c r="P291" s="74"/>
      <c r="Q291" s="78"/>
      <c r="R291" s="79"/>
      <c r="S291" s="79"/>
      <c r="T291" s="79"/>
      <c r="U291" s="79"/>
      <c r="V291" s="79"/>
      <c r="W291" s="79"/>
      <c r="X291" s="79"/>
      <c r="Y291" s="80"/>
      <c r="Z291" s="157"/>
      <c r="AA291" s="114"/>
    </row>
    <row r="292" spans="1:27" ht="20.100000000000001" customHeight="1" x14ac:dyDescent="0.15">
      <c r="A292" s="91"/>
      <c r="B292" s="91"/>
      <c r="C292" s="104"/>
      <c r="D292" s="157"/>
      <c r="E292" s="298"/>
      <c r="F292" s="266">
        <f t="shared" si="1"/>
        <v>36</v>
      </c>
      <c r="G292" s="299" t="s">
        <v>152</v>
      </c>
      <c r="H292" s="267"/>
      <c r="I292" s="267"/>
      <c r="J292" s="267"/>
      <c r="K292" s="267"/>
      <c r="L292" s="267"/>
      <c r="M292" s="268"/>
      <c r="N292" s="269"/>
      <c r="O292" s="73"/>
      <c r="P292" s="74"/>
      <c r="Q292" s="78"/>
      <c r="R292" s="79"/>
      <c r="S292" s="79"/>
      <c r="T292" s="79"/>
      <c r="U292" s="79"/>
      <c r="V292" s="79"/>
      <c r="W292" s="79"/>
      <c r="X292" s="79"/>
      <c r="Y292" s="80"/>
      <c r="Z292" s="157"/>
      <c r="AA292" s="114"/>
    </row>
    <row r="293" spans="1:27" ht="20.100000000000001" customHeight="1" x14ac:dyDescent="0.15">
      <c r="A293" s="91"/>
      <c r="B293" s="91"/>
      <c r="C293" s="104"/>
      <c r="D293" s="157"/>
      <c r="E293" s="298"/>
      <c r="F293" s="266">
        <f t="shared" si="1"/>
        <v>37</v>
      </c>
      <c r="G293" s="299" t="s">
        <v>153</v>
      </c>
      <c r="H293" s="267"/>
      <c r="I293" s="267"/>
      <c r="J293" s="267"/>
      <c r="K293" s="267"/>
      <c r="L293" s="267"/>
      <c r="M293" s="268"/>
      <c r="N293" s="269"/>
      <c r="O293" s="73"/>
      <c r="P293" s="74"/>
      <c r="Q293" s="78"/>
      <c r="R293" s="79"/>
      <c r="S293" s="79"/>
      <c r="T293" s="79"/>
      <c r="U293" s="79"/>
      <c r="V293" s="79"/>
      <c r="W293" s="79"/>
      <c r="X293" s="79"/>
      <c r="Y293" s="80"/>
      <c r="Z293" s="157"/>
      <c r="AA293" s="114"/>
    </row>
    <row r="294" spans="1:27" ht="20.100000000000001" customHeight="1" x14ac:dyDescent="0.15">
      <c r="A294" s="91"/>
      <c r="B294" s="91"/>
      <c r="C294" s="104"/>
      <c r="D294" s="157"/>
      <c r="E294" s="298"/>
      <c r="F294" s="266">
        <f t="shared" si="1"/>
        <v>38</v>
      </c>
      <c r="G294" s="299" t="s">
        <v>154</v>
      </c>
      <c r="H294" s="267"/>
      <c r="I294" s="267"/>
      <c r="J294" s="267"/>
      <c r="K294" s="267"/>
      <c r="L294" s="267"/>
      <c r="M294" s="268"/>
      <c r="N294" s="269"/>
      <c r="O294" s="73"/>
      <c r="P294" s="74"/>
      <c r="Q294" s="78"/>
      <c r="R294" s="79"/>
      <c r="S294" s="79"/>
      <c r="T294" s="79"/>
      <c r="U294" s="79"/>
      <c r="V294" s="79"/>
      <c r="W294" s="79"/>
      <c r="X294" s="79"/>
      <c r="Y294" s="80"/>
      <c r="Z294" s="157"/>
      <c r="AA294" s="114"/>
    </row>
    <row r="295" spans="1:27" ht="20.100000000000001" customHeight="1" x14ac:dyDescent="0.15">
      <c r="A295" s="91"/>
      <c r="B295" s="91"/>
      <c r="C295" s="104"/>
      <c r="D295" s="157"/>
      <c r="E295" s="298"/>
      <c r="F295" s="266">
        <f t="shared" si="1"/>
        <v>39</v>
      </c>
      <c r="G295" s="299" t="s">
        <v>155</v>
      </c>
      <c r="H295" s="267"/>
      <c r="I295" s="267"/>
      <c r="J295" s="267"/>
      <c r="K295" s="267"/>
      <c r="L295" s="267"/>
      <c r="M295" s="268"/>
      <c r="N295" s="269"/>
      <c r="O295" s="73"/>
      <c r="P295" s="74"/>
      <c r="Q295" s="78"/>
      <c r="R295" s="79"/>
      <c r="S295" s="79"/>
      <c r="T295" s="79"/>
      <c r="U295" s="79"/>
      <c r="V295" s="79"/>
      <c r="W295" s="79"/>
      <c r="X295" s="79"/>
      <c r="Y295" s="80"/>
      <c r="Z295" s="157"/>
      <c r="AA295" s="114"/>
    </row>
    <row r="296" spans="1:27" ht="20.100000000000001" customHeight="1" x14ac:dyDescent="0.15">
      <c r="A296" s="91"/>
      <c r="B296" s="91"/>
      <c r="C296" s="104"/>
      <c r="D296" s="157"/>
      <c r="E296" s="298"/>
      <c r="F296" s="266">
        <f t="shared" si="1"/>
        <v>40</v>
      </c>
      <c r="G296" s="299" t="s">
        <v>60</v>
      </c>
      <c r="H296" s="267"/>
      <c r="I296" s="267"/>
      <c r="J296" s="267"/>
      <c r="K296" s="267"/>
      <c r="L296" s="267"/>
      <c r="M296" s="268"/>
      <c r="N296" s="269"/>
      <c r="O296" s="73"/>
      <c r="P296" s="74"/>
      <c r="Q296" s="78"/>
      <c r="R296" s="79"/>
      <c r="S296" s="79"/>
      <c r="T296" s="79"/>
      <c r="U296" s="79"/>
      <c r="V296" s="79"/>
      <c r="W296" s="79"/>
      <c r="X296" s="79"/>
      <c r="Y296" s="80"/>
      <c r="Z296" s="157"/>
      <c r="AA296" s="114"/>
    </row>
    <row r="297" spans="1:27" ht="20.100000000000001" customHeight="1" x14ac:dyDescent="0.15">
      <c r="A297" s="91"/>
      <c r="B297" s="91"/>
      <c r="C297" s="104"/>
      <c r="D297" s="157"/>
      <c r="E297" s="298"/>
      <c r="F297" s="266">
        <f t="shared" si="1"/>
        <v>41</v>
      </c>
      <c r="G297" s="267" t="s">
        <v>182</v>
      </c>
      <c r="H297" s="267"/>
      <c r="I297" s="267"/>
      <c r="J297" s="267"/>
      <c r="K297" s="267"/>
      <c r="L297" s="267"/>
      <c r="M297" s="268"/>
      <c r="N297" s="300"/>
      <c r="O297" s="73"/>
      <c r="P297" s="74"/>
      <c r="Q297" s="81"/>
      <c r="R297" s="82"/>
      <c r="S297" s="82"/>
      <c r="T297" s="82"/>
      <c r="U297" s="82"/>
      <c r="V297" s="82"/>
      <c r="W297" s="82"/>
      <c r="X297" s="82"/>
      <c r="Y297" s="83"/>
      <c r="Z297" s="157"/>
      <c r="AA297" s="114"/>
    </row>
    <row r="298" spans="1:27" ht="20.100000000000001" customHeight="1" x14ac:dyDescent="0.15">
      <c r="A298" s="91"/>
      <c r="B298" s="91"/>
      <c r="C298" s="104"/>
      <c r="D298" s="157"/>
      <c r="E298" s="301"/>
      <c r="F298" s="271" t="s">
        <v>156</v>
      </c>
      <c r="G298" s="302" t="s">
        <v>137</v>
      </c>
      <c r="H298" s="284"/>
      <c r="I298" s="284"/>
      <c r="J298" s="284"/>
      <c r="K298" s="284"/>
      <c r="L298" s="284"/>
      <c r="M298" s="285"/>
      <c r="N298" s="295"/>
      <c r="O298" s="275">
        <f>SUM(O289:P297)</f>
        <v>0</v>
      </c>
      <c r="P298" s="276"/>
      <c r="Q298" s="277"/>
      <c r="R298" s="278"/>
      <c r="S298" s="278"/>
      <c r="T298" s="278"/>
      <c r="U298" s="278"/>
      <c r="V298" s="278"/>
      <c r="W298" s="278"/>
      <c r="X298" s="278"/>
      <c r="Y298" s="279"/>
      <c r="Z298" s="157"/>
      <c r="AA298" s="114"/>
    </row>
    <row r="299" spans="1:27" ht="20.100000000000001" customHeight="1" x14ac:dyDescent="0.15">
      <c r="A299" s="91">
        <f>IFERROR(IF(AND(TRIM($O300)&lt;&gt;"", TRIM($Q299)=""),1001,0),3)</f>
        <v>0</v>
      </c>
      <c r="B299" s="91"/>
      <c r="C299" s="104"/>
      <c r="D299" s="157"/>
      <c r="E299" s="303" t="s">
        <v>158</v>
      </c>
      <c r="F299" s="280">
        <f>F297+1</f>
        <v>42</v>
      </c>
      <c r="G299" s="304" t="s">
        <v>157</v>
      </c>
      <c r="H299" s="281"/>
      <c r="I299" s="281"/>
      <c r="J299" s="281"/>
      <c r="K299" s="281"/>
      <c r="L299" s="281"/>
      <c r="M299" s="282"/>
      <c r="N299" s="305"/>
      <c r="O299" s="71"/>
      <c r="P299" s="72"/>
      <c r="Q299" s="75"/>
      <c r="R299" s="76"/>
      <c r="S299" s="76"/>
      <c r="T299" s="76"/>
      <c r="U299" s="76"/>
      <c r="V299" s="76"/>
      <c r="W299" s="76"/>
      <c r="X299" s="76"/>
      <c r="Y299" s="77"/>
      <c r="Z299" s="157"/>
      <c r="AA299" s="114"/>
    </row>
    <row r="300" spans="1:27" ht="19.899999999999999" customHeight="1" x14ac:dyDescent="0.15">
      <c r="A300" s="91"/>
      <c r="B300" s="91"/>
      <c r="C300" s="104"/>
      <c r="D300" s="157"/>
      <c r="E300" s="303"/>
      <c r="F300" s="266">
        <f t="shared" si="1"/>
        <v>43</v>
      </c>
      <c r="G300" s="267" t="s">
        <v>182</v>
      </c>
      <c r="H300" s="267"/>
      <c r="I300" s="267"/>
      <c r="J300" s="267"/>
      <c r="K300" s="267"/>
      <c r="L300" s="267"/>
      <c r="M300" s="268"/>
      <c r="N300" s="306"/>
      <c r="O300" s="73"/>
      <c r="P300" s="74"/>
      <c r="Q300" s="81"/>
      <c r="R300" s="82"/>
      <c r="S300" s="82"/>
      <c r="T300" s="82"/>
      <c r="U300" s="82"/>
      <c r="V300" s="82"/>
      <c r="W300" s="82"/>
      <c r="X300" s="82"/>
      <c r="Y300" s="83"/>
      <c r="Z300" s="157"/>
      <c r="AA300" s="114"/>
    </row>
    <row r="301" spans="1:27" ht="20.100000000000001" customHeight="1" thickBot="1" x14ac:dyDescent="0.2">
      <c r="A301" s="91"/>
      <c r="B301" s="91"/>
      <c r="C301" s="104"/>
      <c r="D301" s="157"/>
      <c r="E301" s="307"/>
      <c r="F301" s="308" t="s">
        <v>156</v>
      </c>
      <c r="G301" s="309" t="s">
        <v>137</v>
      </c>
      <c r="H301" s="310"/>
      <c r="I301" s="310"/>
      <c r="J301" s="310"/>
      <c r="K301" s="310"/>
      <c r="L301" s="310"/>
      <c r="M301" s="311"/>
      <c r="N301" s="312"/>
      <c r="O301" s="313">
        <f>SUM(O299:P300)</f>
        <v>0</v>
      </c>
      <c r="P301" s="314"/>
      <c r="Q301" s="315"/>
      <c r="R301" s="316"/>
      <c r="S301" s="316"/>
      <c r="T301" s="316"/>
      <c r="U301" s="316"/>
      <c r="V301" s="316"/>
      <c r="W301" s="316"/>
      <c r="X301" s="316"/>
      <c r="Y301" s="317"/>
      <c r="Z301" s="157"/>
      <c r="AA301" s="114"/>
    </row>
    <row r="302" spans="1:27" ht="20.100000000000001" customHeight="1" thickTop="1" x14ac:dyDescent="0.15">
      <c r="A302" s="91"/>
      <c r="B302" s="91"/>
      <c r="C302" s="104"/>
      <c r="D302" s="157"/>
      <c r="E302" s="318" t="s">
        <v>159</v>
      </c>
      <c r="F302" s="319"/>
      <c r="G302" s="319"/>
      <c r="H302" s="319"/>
      <c r="I302" s="319"/>
      <c r="J302" s="319"/>
      <c r="K302" s="319"/>
      <c r="L302" s="319"/>
      <c r="M302" s="319"/>
      <c r="N302" s="320"/>
      <c r="O302" s="321">
        <f>O258+O265+O288+O298+O301</f>
        <v>0</v>
      </c>
      <c r="P302" s="322"/>
      <c r="Q302" s="323"/>
      <c r="R302" s="323"/>
      <c r="S302" s="323"/>
      <c r="T302" s="323"/>
      <c r="U302" s="323"/>
      <c r="V302" s="323"/>
      <c r="W302" s="323"/>
      <c r="X302" s="323"/>
      <c r="Y302" s="324"/>
      <c r="Z302" s="157"/>
      <c r="AA302" s="114"/>
    </row>
    <row r="303" spans="1:27" ht="20.100000000000001" customHeight="1" x14ac:dyDescent="0.15">
      <c r="A303" s="91"/>
      <c r="B303" s="91"/>
      <c r="C303" s="104"/>
      <c r="D303" s="254"/>
      <c r="E303" s="325"/>
      <c r="F303" s="134"/>
      <c r="G303" s="134"/>
      <c r="H303" s="134"/>
      <c r="I303" s="134"/>
      <c r="J303" s="134"/>
      <c r="K303" s="134"/>
      <c r="L303" s="134"/>
      <c r="M303" s="134"/>
      <c r="N303" s="134"/>
      <c r="O303" s="134"/>
      <c r="P303" s="134"/>
      <c r="Q303" s="134"/>
      <c r="R303" s="134"/>
      <c r="S303" s="134"/>
      <c r="T303" s="134"/>
      <c r="U303" s="134"/>
      <c r="V303" s="134"/>
      <c r="W303" s="134"/>
      <c r="X303" s="134"/>
      <c r="Y303" s="134"/>
      <c r="Z303" s="119"/>
      <c r="AA303" s="114"/>
    </row>
    <row r="304" spans="1:27" ht="15.75" customHeight="1" x14ac:dyDescent="0.15">
      <c r="B304" s="157"/>
      <c r="C304" s="162"/>
      <c r="D304" s="163"/>
      <c r="E304" s="163"/>
      <c r="F304" s="163"/>
      <c r="G304" s="163"/>
      <c r="H304" s="163"/>
      <c r="I304" s="163"/>
      <c r="J304" s="163"/>
      <c r="K304" s="163"/>
      <c r="L304" s="163"/>
      <c r="M304" s="163"/>
      <c r="N304" s="163"/>
      <c r="O304" s="163"/>
      <c r="P304" s="163"/>
      <c r="Q304" s="163"/>
      <c r="R304" s="163"/>
      <c r="S304" s="163"/>
      <c r="T304" s="163"/>
      <c r="U304" s="163"/>
      <c r="V304" s="163"/>
      <c r="W304" s="163"/>
      <c r="X304" s="163"/>
      <c r="Y304" s="163"/>
      <c r="Z304" s="326"/>
    </row>
  </sheetData>
  <sheetProtection algorithmName="SHA-512" hashValue="OX70w5UOfdifzT5kOc9iO948dyTet0GcHXg6AOdz7UeoAFam1Xc42NxH4qo7Wt73MKiYXviLA45kccwQUL5bdA==" saltValue="O2OR4X7aUnA4XGre10t7xA==" spinCount="100000" sheet="1" objects="1" scenarios="1"/>
  <dataConsolidate/>
  <mergeCells count="287">
    <mergeCell ref="E302:M302"/>
    <mergeCell ref="O302:P302"/>
    <mergeCell ref="Q302:Y302"/>
    <mergeCell ref="N254:N257"/>
    <mergeCell ref="N259:N264"/>
    <mergeCell ref="O276:P276"/>
    <mergeCell ref="E299:E301"/>
    <mergeCell ref="Q266:Y287"/>
    <mergeCell ref="Q258:Y258"/>
    <mergeCell ref="Q265:Y265"/>
    <mergeCell ref="Q288:Y288"/>
    <mergeCell ref="Q298:Y298"/>
    <mergeCell ref="Q289:Y297"/>
    <mergeCell ref="N289:N297"/>
    <mergeCell ref="N299:N300"/>
    <mergeCell ref="O301:P301"/>
    <mergeCell ref="Q301:Y301"/>
    <mergeCell ref="O299:P299"/>
    <mergeCell ref="O300:P300"/>
    <mergeCell ref="Q299:Y300"/>
    <mergeCell ref="O298:P298"/>
    <mergeCell ref="Q254:Y257"/>
    <mergeCell ref="Q259:Y264"/>
    <mergeCell ref="G301:M301"/>
    <mergeCell ref="G299:M299"/>
    <mergeCell ref="G300:M300"/>
    <mergeCell ref="O289:P289"/>
    <mergeCell ref="O290:P290"/>
    <mergeCell ref="O291:P291"/>
    <mergeCell ref="O292:P292"/>
    <mergeCell ref="O293:P293"/>
    <mergeCell ref="O294:P294"/>
    <mergeCell ref="O295:P295"/>
    <mergeCell ref="O296:P296"/>
    <mergeCell ref="O297:P297"/>
    <mergeCell ref="O280:P280"/>
    <mergeCell ref="O281:P281"/>
    <mergeCell ref="O282:P282"/>
    <mergeCell ref="O283:P283"/>
    <mergeCell ref="O284:P284"/>
    <mergeCell ref="O285:P285"/>
    <mergeCell ref="O286:P286"/>
    <mergeCell ref="O287:P287"/>
    <mergeCell ref="O288:P288"/>
    <mergeCell ref="O270:P270"/>
    <mergeCell ref="O271:P271"/>
    <mergeCell ref="O272:P272"/>
    <mergeCell ref="O273:P273"/>
    <mergeCell ref="O274:P274"/>
    <mergeCell ref="O275:P275"/>
    <mergeCell ref="O277:P277"/>
    <mergeCell ref="O278:P278"/>
    <mergeCell ref="O279:P279"/>
    <mergeCell ref="O261:P261"/>
    <mergeCell ref="O262:P262"/>
    <mergeCell ref="O263:P263"/>
    <mergeCell ref="O264:P264"/>
    <mergeCell ref="O265:P265"/>
    <mergeCell ref="O266:P266"/>
    <mergeCell ref="O267:P267"/>
    <mergeCell ref="O268:P268"/>
    <mergeCell ref="O269:P269"/>
    <mergeCell ref="G287:M287"/>
    <mergeCell ref="G288:M288"/>
    <mergeCell ref="O253:P253"/>
    <mergeCell ref="Q253:Y253"/>
    <mergeCell ref="E289:E298"/>
    <mergeCell ref="G289:M289"/>
    <mergeCell ref="G290:M290"/>
    <mergeCell ref="G291:M291"/>
    <mergeCell ref="G292:M292"/>
    <mergeCell ref="G293:M293"/>
    <mergeCell ref="G294:M294"/>
    <mergeCell ref="G295:M295"/>
    <mergeCell ref="G296:M296"/>
    <mergeCell ref="G297:M297"/>
    <mergeCell ref="G298:M298"/>
    <mergeCell ref="O254:P254"/>
    <mergeCell ref="O255:P255"/>
    <mergeCell ref="O256:P256"/>
    <mergeCell ref="O257:P257"/>
    <mergeCell ref="O258:P258"/>
    <mergeCell ref="O259:P259"/>
    <mergeCell ref="O260:P260"/>
    <mergeCell ref="E254:E258"/>
    <mergeCell ref="E259:E265"/>
    <mergeCell ref="E266:E288"/>
    <mergeCell ref="E253:M253"/>
    <mergeCell ref="G254:M254"/>
    <mergeCell ref="G255:M255"/>
    <mergeCell ref="G256:M256"/>
    <mergeCell ref="G257:M257"/>
    <mergeCell ref="G259:M259"/>
    <mergeCell ref="G260:M260"/>
    <mergeCell ref="G261:M261"/>
    <mergeCell ref="G262:M262"/>
    <mergeCell ref="G263:M263"/>
    <mergeCell ref="G264:M264"/>
    <mergeCell ref="G265:M265"/>
    <mergeCell ref="G266:M266"/>
    <mergeCell ref="G267:M267"/>
    <mergeCell ref="G268:M268"/>
    <mergeCell ref="G269:M269"/>
    <mergeCell ref="G270:M270"/>
    <mergeCell ref="G271:M271"/>
    <mergeCell ref="G272:M272"/>
    <mergeCell ref="G273:M273"/>
    <mergeCell ref="G274:M274"/>
    <mergeCell ref="G275:M275"/>
    <mergeCell ref="G277:M277"/>
    <mergeCell ref="D226:J226"/>
    <mergeCell ref="K228:M228"/>
    <mergeCell ref="D227:J227"/>
    <mergeCell ref="D228:J228"/>
    <mergeCell ref="D223:J223"/>
    <mergeCell ref="K225:M225"/>
    <mergeCell ref="D224:J224"/>
    <mergeCell ref="K226:M226"/>
    <mergeCell ref="D225:J225"/>
    <mergeCell ref="K227:M227"/>
    <mergeCell ref="K223:M223"/>
    <mergeCell ref="K224:M224"/>
    <mergeCell ref="D214:J214"/>
    <mergeCell ref="K216:M216"/>
    <mergeCell ref="D215:J215"/>
    <mergeCell ref="K217:M217"/>
    <mergeCell ref="D216:J216"/>
    <mergeCell ref="K218:M218"/>
    <mergeCell ref="D217:J217"/>
    <mergeCell ref="K219:M219"/>
    <mergeCell ref="D218:J218"/>
    <mergeCell ref="P207:S207"/>
    <mergeCell ref="P208:S208"/>
    <mergeCell ref="K201:M201"/>
    <mergeCell ref="D202:J202"/>
    <mergeCell ref="C198:H198"/>
    <mergeCell ref="D207:J207"/>
    <mergeCell ref="D208:J208"/>
    <mergeCell ref="K209:M209"/>
    <mergeCell ref="P210:S210"/>
    <mergeCell ref="D201:J201"/>
    <mergeCell ref="K206:M206"/>
    <mergeCell ref="P209:S209"/>
    <mergeCell ref="G278:M278"/>
    <mergeCell ref="G279:M279"/>
    <mergeCell ref="G280:M280"/>
    <mergeCell ref="G281:M281"/>
    <mergeCell ref="G282:M282"/>
    <mergeCell ref="G283:M283"/>
    <mergeCell ref="D203:J203"/>
    <mergeCell ref="K202:M202"/>
    <mergeCell ref="P202:S202"/>
    <mergeCell ref="P203:S203"/>
    <mergeCell ref="D205:J205"/>
    <mergeCell ref="K205:M205"/>
    <mergeCell ref="P205:S205"/>
    <mergeCell ref="K203:M203"/>
    <mergeCell ref="K204:M204"/>
    <mergeCell ref="I247:M247"/>
    <mergeCell ref="E248:H248"/>
    <mergeCell ref="I248:M248"/>
    <mergeCell ref="E245:H245"/>
    <mergeCell ref="I245:M245"/>
    <mergeCell ref="K220:M220"/>
    <mergeCell ref="D219:J219"/>
    <mergeCell ref="K221:M221"/>
    <mergeCell ref="D209:J209"/>
    <mergeCell ref="G284:M284"/>
    <mergeCell ref="G285:M285"/>
    <mergeCell ref="G286:M286"/>
    <mergeCell ref="D211:J211"/>
    <mergeCell ref="K213:M213"/>
    <mergeCell ref="D212:J212"/>
    <mergeCell ref="K214:M214"/>
    <mergeCell ref="D213:J213"/>
    <mergeCell ref="K215:M215"/>
    <mergeCell ref="D220:J220"/>
    <mergeCell ref="K222:M222"/>
    <mergeCell ref="D221:J221"/>
    <mergeCell ref="D222:J222"/>
    <mergeCell ref="I244:M244"/>
    <mergeCell ref="I240:M240"/>
    <mergeCell ref="I241:M241"/>
    <mergeCell ref="I242:M242"/>
    <mergeCell ref="E237:H237"/>
    <mergeCell ref="I237:M237"/>
    <mergeCell ref="I238:M238"/>
    <mergeCell ref="I239:M239"/>
    <mergeCell ref="E249:H249"/>
    <mergeCell ref="I249:M249"/>
    <mergeCell ref="E247:H247"/>
    <mergeCell ref="C13:H13"/>
    <mergeCell ref="E15:H15"/>
    <mergeCell ref="J15:Y15"/>
    <mergeCell ref="I34:M34"/>
    <mergeCell ref="I36:M36"/>
    <mergeCell ref="J74:Y74"/>
    <mergeCell ref="I75:Y75"/>
    <mergeCell ref="J76:Y76"/>
    <mergeCell ref="I77:Y77"/>
    <mergeCell ref="C60:H60"/>
    <mergeCell ref="J37:Y37"/>
    <mergeCell ref="I38:M38"/>
    <mergeCell ref="J39:Y39"/>
    <mergeCell ref="I40:Y40"/>
    <mergeCell ref="I42:M42"/>
    <mergeCell ref="J41:Y41"/>
    <mergeCell ref="W1:Z1"/>
    <mergeCell ref="I155:Y155"/>
    <mergeCell ref="I157:Y157"/>
    <mergeCell ref="I159:M159"/>
    <mergeCell ref="I20:M20"/>
    <mergeCell ref="I22:Y22"/>
    <mergeCell ref="I24:Y24"/>
    <mergeCell ref="I26:Y26"/>
    <mergeCell ref="I28:Y28"/>
    <mergeCell ref="I30:Y30"/>
    <mergeCell ref="I32:Y32"/>
    <mergeCell ref="I63:M63"/>
    <mergeCell ref="I69:M69"/>
    <mergeCell ref="I71:Y71"/>
    <mergeCell ref="I73:Y73"/>
    <mergeCell ref="I120:Y120"/>
    <mergeCell ref="I122:M122"/>
    <mergeCell ref="J86:Y86"/>
    <mergeCell ref="I87:M87"/>
    <mergeCell ref="J88:Y88"/>
    <mergeCell ref="I89:Y89"/>
    <mergeCell ref="J90:Y90"/>
    <mergeCell ref="C109:H109"/>
    <mergeCell ref="I118:M118"/>
    <mergeCell ref="I85:M85"/>
    <mergeCell ref="D111:Y111"/>
    <mergeCell ref="I112:Y112"/>
    <mergeCell ref="I114:Y114"/>
    <mergeCell ref="I116:Y116"/>
    <mergeCell ref="I79:Y79"/>
    <mergeCell ref="I81:Y81"/>
    <mergeCell ref="I83:M83"/>
    <mergeCell ref="C233:H233"/>
    <mergeCell ref="I243:M243"/>
    <mergeCell ref="I163:Y163"/>
    <mergeCell ref="I165:M165"/>
    <mergeCell ref="I167:M167"/>
    <mergeCell ref="C174:H174"/>
    <mergeCell ref="I169:Y169"/>
    <mergeCell ref="I124:M124"/>
    <mergeCell ref="I126:Y126"/>
    <mergeCell ref="C150:H150"/>
    <mergeCell ref="I153:M153"/>
    <mergeCell ref="I161:M161"/>
    <mergeCell ref="K207:M207"/>
    <mergeCell ref="P201:S201"/>
    <mergeCell ref="J180:Y180"/>
    <mergeCell ref="E185:H185"/>
    <mergeCell ref="I177:M177"/>
    <mergeCell ref="J178:Y178"/>
    <mergeCell ref="I181:M181"/>
    <mergeCell ref="J182:Y182"/>
    <mergeCell ref="K211:M211"/>
    <mergeCell ref="P211:S211"/>
    <mergeCell ref="D210:J210"/>
    <mergeCell ref="K212:M212"/>
    <mergeCell ref="E246:H246"/>
    <mergeCell ref="I246:M246"/>
    <mergeCell ref="I179:M179"/>
    <mergeCell ref="E191:H191"/>
    <mergeCell ref="P206:S206"/>
    <mergeCell ref="E252:Y252"/>
    <mergeCell ref="K208:M208"/>
    <mergeCell ref="K210:M210"/>
    <mergeCell ref="P204:S204"/>
    <mergeCell ref="D204:J204"/>
    <mergeCell ref="I184:M184"/>
    <mergeCell ref="I193:M193"/>
    <mergeCell ref="E187:H187"/>
    <mergeCell ref="I187:M187"/>
    <mergeCell ref="D206:J206"/>
    <mergeCell ref="I185:M185"/>
    <mergeCell ref="E193:H193"/>
    <mergeCell ref="E184:H184"/>
    <mergeCell ref="I192:M192"/>
    <mergeCell ref="I191:M191"/>
    <mergeCell ref="E192:H192"/>
    <mergeCell ref="I186:M186"/>
    <mergeCell ref="E186:H186"/>
    <mergeCell ref="D200:Y200"/>
  </mergeCells>
  <phoneticPr fontId="4"/>
  <conditionalFormatting sqref="I20:M20">
    <cfRule type="expression" dxfId="94" priority="95" stopIfTrue="1">
      <formula>$A20&lt;&gt;0</formula>
    </cfRule>
  </conditionalFormatting>
  <conditionalFormatting sqref="I22:Y22">
    <cfRule type="expression" dxfId="93" priority="94" stopIfTrue="1">
      <formula>$A22&lt;&gt;0</formula>
    </cfRule>
  </conditionalFormatting>
  <conditionalFormatting sqref="I24:Y24">
    <cfRule type="expression" dxfId="92" priority="93" stopIfTrue="1">
      <formula>$A24&lt;&gt;0</formula>
    </cfRule>
  </conditionalFormatting>
  <conditionalFormatting sqref="I26:Y26">
    <cfRule type="expression" dxfId="91" priority="92" stopIfTrue="1">
      <formula>$A26&lt;&gt;0</formula>
    </cfRule>
  </conditionalFormatting>
  <conditionalFormatting sqref="I28:Y28">
    <cfRule type="expression" dxfId="90" priority="91" stopIfTrue="1">
      <formula>$A28&lt;&gt;0</formula>
    </cfRule>
  </conditionalFormatting>
  <conditionalFormatting sqref="I30:Y30">
    <cfRule type="expression" dxfId="89" priority="90" stopIfTrue="1">
      <formula>$A30&lt;&gt;0</formula>
    </cfRule>
  </conditionalFormatting>
  <conditionalFormatting sqref="I32:Y32">
    <cfRule type="expression" dxfId="88" priority="89" stopIfTrue="1">
      <formula>$A32&lt;&gt;0</formula>
    </cfRule>
  </conditionalFormatting>
  <conditionalFormatting sqref="I34:M34">
    <cfRule type="expression" dxfId="87" priority="88" stopIfTrue="1">
      <formula>$A34&lt;&gt;0</formula>
    </cfRule>
  </conditionalFormatting>
  <conditionalFormatting sqref="I36:M36">
    <cfRule type="expression" dxfId="86" priority="87" stopIfTrue="1">
      <formula>$A36&lt;&gt;0</formula>
    </cfRule>
  </conditionalFormatting>
  <conditionalFormatting sqref="I38:M38">
    <cfRule type="expression" dxfId="85" priority="86" stopIfTrue="1">
      <formula>$A38&lt;&gt;0</formula>
    </cfRule>
  </conditionalFormatting>
  <conditionalFormatting sqref="I40:Y40">
    <cfRule type="expression" dxfId="84" priority="85" stopIfTrue="1">
      <formula>$A40&lt;&gt;0</formula>
    </cfRule>
  </conditionalFormatting>
  <conditionalFormatting sqref="I42:M42">
    <cfRule type="expression" dxfId="83" priority="84" stopIfTrue="1">
      <formula>$A42&lt;&gt;0</formula>
    </cfRule>
  </conditionalFormatting>
  <conditionalFormatting sqref="I63:M63">
    <cfRule type="expression" dxfId="82" priority="83" stopIfTrue="1">
      <formula>$A63&lt;&gt;0</formula>
    </cfRule>
  </conditionalFormatting>
  <conditionalFormatting sqref="I69:M69">
    <cfRule type="expression" dxfId="81" priority="82" stopIfTrue="1">
      <formula>$A69&lt;&gt;0</formula>
    </cfRule>
  </conditionalFormatting>
  <conditionalFormatting sqref="I71:Y71">
    <cfRule type="expression" dxfId="80" priority="81" stopIfTrue="1">
      <formula>$A71&lt;&gt;0</formula>
    </cfRule>
  </conditionalFormatting>
  <conditionalFormatting sqref="I73:Y73">
    <cfRule type="expression" dxfId="79" priority="80" stopIfTrue="1">
      <formula>$A73&lt;&gt;0</formula>
    </cfRule>
  </conditionalFormatting>
  <conditionalFormatting sqref="I75:Y75">
    <cfRule type="expression" dxfId="78" priority="79" stopIfTrue="1">
      <formula>$A75&lt;&gt;0</formula>
    </cfRule>
  </conditionalFormatting>
  <conditionalFormatting sqref="I77:Y77">
    <cfRule type="expression" dxfId="77" priority="78" stopIfTrue="1">
      <formula>$A77&lt;&gt;0</formula>
    </cfRule>
  </conditionalFormatting>
  <conditionalFormatting sqref="I79:Y79">
    <cfRule type="expression" dxfId="76" priority="77" stopIfTrue="1">
      <formula>$A79&lt;&gt;0</formula>
    </cfRule>
  </conditionalFormatting>
  <conditionalFormatting sqref="I81:Y81">
    <cfRule type="expression" dxfId="75" priority="76" stopIfTrue="1">
      <formula>$A81&lt;&gt;0</formula>
    </cfRule>
  </conditionalFormatting>
  <conditionalFormatting sqref="I83:M83">
    <cfRule type="expression" dxfId="74" priority="75" stopIfTrue="1">
      <formula>$A83&lt;&gt;0</formula>
    </cfRule>
  </conditionalFormatting>
  <conditionalFormatting sqref="P83">
    <cfRule type="expression" dxfId="73" priority="74" stopIfTrue="1">
      <formula>$A84&lt;&gt;0</formula>
    </cfRule>
  </conditionalFormatting>
  <conditionalFormatting sqref="I85:M85">
    <cfRule type="expression" dxfId="72" priority="73" stopIfTrue="1">
      <formula>$A85&lt;&gt;0</formula>
    </cfRule>
  </conditionalFormatting>
  <conditionalFormatting sqref="I87:M87">
    <cfRule type="expression" dxfId="71" priority="72" stopIfTrue="1">
      <formula>$A87&lt;&gt;0</formula>
    </cfRule>
  </conditionalFormatting>
  <conditionalFormatting sqref="I89:Y89">
    <cfRule type="expression" dxfId="70" priority="71" stopIfTrue="1">
      <formula>$A89&lt;&gt;0</formula>
    </cfRule>
  </conditionalFormatting>
  <conditionalFormatting sqref="I114:Y114">
    <cfRule type="expression" dxfId="69" priority="70" stopIfTrue="1">
      <formula>$A114&lt;&gt;0</formula>
    </cfRule>
  </conditionalFormatting>
  <conditionalFormatting sqref="I116:Y116">
    <cfRule type="expression" dxfId="68" priority="69" stopIfTrue="1">
      <formula>$A116&lt;&gt;0</formula>
    </cfRule>
  </conditionalFormatting>
  <conditionalFormatting sqref="I120:Y120">
    <cfRule type="expression" dxfId="67" priority="68" stopIfTrue="1">
      <formula>$A120&lt;&gt;0</formula>
    </cfRule>
  </conditionalFormatting>
  <conditionalFormatting sqref="I122:M122">
    <cfRule type="expression" dxfId="66" priority="67" stopIfTrue="1">
      <formula>$A122&lt;&gt;0</formula>
    </cfRule>
  </conditionalFormatting>
  <conditionalFormatting sqref="I124:M124">
    <cfRule type="expression" dxfId="65" priority="66" stopIfTrue="1">
      <formula>$A124&lt;&gt;0</formula>
    </cfRule>
  </conditionalFormatting>
  <conditionalFormatting sqref="I126:Y126">
    <cfRule type="expression" dxfId="64" priority="65" stopIfTrue="1">
      <formula>$A126&lt;&gt;0</formula>
    </cfRule>
  </conditionalFormatting>
  <conditionalFormatting sqref="I153:M153">
    <cfRule type="expression" dxfId="63" priority="64" stopIfTrue="1">
      <formula>$A153&lt;&gt;0</formula>
    </cfRule>
  </conditionalFormatting>
  <conditionalFormatting sqref="I155:Y155">
    <cfRule type="expression" dxfId="62" priority="63" stopIfTrue="1">
      <formula>$A155&lt;&gt;0</formula>
    </cfRule>
  </conditionalFormatting>
  <conditionalFormatting sqref="I157:Y157">
    <cfRule type="expression" dxfId="61" priority="62" stopIfTrue="1">
      <formula>$A157&lt;&gt;0</formula>
    </cfRule>
  </conditionalFormatting>
  <conditionalFormatting sqref="I159:M159">
    <cfRule type="expression" dxfId="60" priority="61" stopIfTrue="1">
      <formula>$A159&lt;&gt;0</formula>
    </cfRule>
  </conditionalFormatting>
  <conditionalFormatting sqref="I161:M161">
    <cfRule type="expression" dxfId="59" priority="60" stopIfTrue="1">
      <formula>$A161&lt;&gt;0</formula>
    </cfRule>
  </conditionalFormatting>
  <conditionalFormatting sqref="I163:Y163">
    <cfRule type="expression" dxfId="58" priority="59" stopIfTrue="1">
      <formula>$A163&lt;&gt;0</formula>
    </cfRule>
  </conditionalFormatting>
  <conditionalFormatting sqref="I165:M165">
    <cfRule type="expression" dxfId="57" priority="58" stopIfTrue="1">
      <formula>$A165&lt;&gt;0</formula>
    </cfRule>
  </conditionalFormatting>
  <conditionalFormatting sqref="I167:M167">
    <cfRule type="expression" dxfId="56" priority="57" stopIfTrue="1">
      <formula>$A167&lt;&gt;0</formula>
    </cfRule>
  </conditionalFormatting>
  <conditionalFormatting sqref="I169:Y169">
    <cfRule type="expression" dxfId="55" priority="56" stopIfTrue="1">
      <formula>$A169&lt;&gt;0</formula>
    </cfRule>
  </conditionalFormatting>
  <conditionalFormatting sqref="I177:M177">
    <cfRule type="expression" dxfId="54" priority="55" stopIfTrue="1">
      <formula>$A177&lt;&gt;0</formula>
    </cfRule>
  </conditionalFormatting>
  <conditionalFormatting sqref="I179:M179">
    <cfRule type="expression" dxfId="53" priority="54" stopIfTrue="1">
      <formula>$A179&lt;&gt;0</formula>
    </cfRule>
  </conditionalFormatting>
  <conditionalFormatting sqref="I181:M181">
    <cfRule type="expression" dxfId="52" priority="53" stopIfTrue="1">
      <formula>$A181&lt;&gt;0</formula>
    </cfRule>
  </conditionalFormatting>
  <conditionalFormatting sqref="I185:M185">
    <cfRule type="expression" dxfId="51" priority="52" stopIfTrue="1">
      <formula>$A185&lt;&gt;0</formula>
    </cfRule>
  </conditionalFormatting>
  <conditionalFormatting sqref="I186:M186">
    <cfRule type="expression" dxfId="50" priority="51" stopIfTrue="1">
      <formula>$A186&lt;&gt;0</formula>
    </cfRule>
  </conditionalFormatting>
  <conditionalFormatting sqref="I191:M191">
    <cfRule type="expression" dxfId="49" priority="50" stopIfTrue="1">
      <formula>$A191&lt;&gt;0</formula>
    </cfRule>
  </conditionalFormatting>
  <conditionalFormatting sqref="I192:M192">
    <cfRule type="expression" dxfId="48" priority="49" stopIfTrue="1">
      <formula>$A192&lt;&gt;0</formula>
    </cfRule>
  </conditionalFormatting>
  <conditionalFormatting sqref="O254:P254">
    <cfRule type="expression" dxfId="47" priority="48" stopIfTrue="1">
      <formula>希望&lt;&gt;0</formula>
    </cfRule>
  </conditionalFormatting>
  <conditionalFormatting sqref="O255:P255">
    <cfRule type="expression" dxfId="46" priority="47" stopIfTrue="1">
      <formula>希望&lt;&gt;0</formula>
    </cfRule>
  </conditionalFormatting>
  <conditionalFormatting sqref="O256:P256">
    <cfRule type="expression" dxfId="45" priority="46" stopIfTrue="1">
      <formula>希望&lt;&gt;0</formula>
    </cfRule>
  </conditionalFormatting>
  <conditionalFormatting sqref="O257:P257">
    <cfRule type="expression" dxfId="44" priority="45" stopIfTrue="1">
      <formula>希望&lt;&gt;0</formula>
    </cfRule>
  </conditionalFormatting>
  <conditionalFormatting sqref="Q254:Y257">
    <cfRule type="expression" dxfId="43" priority="44" stopIfTrue="1">
      <formula>A254&lt;&gt;0</formula>
    </cfRule>
  </conditionalFormatting>
  <conditionalFormatting sqref="O259:P259">
    <cfRule type="expression" dxfId="42" priority="43" stopIfTrue="1">
      <formula>希望&lt;&gt;0</formula>
    </cfRule>
  </conditionalFormatting>
  <conditionalFormatting sqref="O260:P260">
    <cfRule type="expression" dxfId="41" priority="42" stopIfTrue="1">
      <formula>希望&lt;&gt;0</formula>
    </cfRule>
  </conditionalFormatting>
  <conditionalFormatting sqref="O261:P261">
    <cfRule type="expression" dxfId="40" priority="41" stopIfTrue="1">
      <formula>希望&lt;&gt;0</formula>
    </cfRule>
  </conditionalFormatting>
  <conditionalFormatting sqref="O262:P262">
    <cfRule type="expression" dxfId="39" priority="40" stopIfTrue="1">
      <formula>希望&lt;&gt;0</formula>
    </cfRule>
  </conditionalFormatting>
  <conditionalFormatting sqref="O263:P263">
    <cfRule type="expression" dxfId="38" priority="39" stopIfTrue="1">
      <formula>希望&lt;&gt;0</formula>
    </cfRule>
  </conditionalFormatting>
  <conditionalFormatting sqref="O264:P264">
    <cfRule type="expression" dxfId="37" priority="38" stopIfTrue="1">
      <formula>希望&lt;&gt;0</formula>
    </cfRule>
  </conditionalFormatting>
  <conditionalFormatting sqref="Q259:Y264">
    <cfRule type="expression" dxfId="36" priority="37" stopIfTrue="1">
      <formula>A259&lt;&gt;0</formula>
    </cfRule>
  </conditionalFormatting>
  <conditionalFormatting sqref="O266:P266">
    <cfRule type="expression" dxfId="35" priority="36" stopIfTrue="1">
      <formula>希望&lt;&gt;0</formula>
    </cfRule>
  </conditionalFormatting>
  <conditionalFormatting sqref="O267:P267">
    <cfRule type="expression" dxfId="34" priority="35" stopIfTrue="1">
      <formula>希望&lt;&gt;0</formula>
    </cfRule>
  </conditionalFormatting>
  <conditionalFormatting sqref="O268:P268">
    <cfRule type="expression" dxfId="33" priority="34" stopIfTrue="1">
      <formula>希望&lt;&gt;0</formula>
    </cfRule>
  </conditionalFormatting>
  <conditionalFormatting sqref="O269:P269">
    <cfRule type="expression" dxfId="32" priority="33" stopIfTrue="1">
      <formula>希望&lt;&gt;0</formula>
    </cfRule>
  </conditionalFormatting>
  <conditionalFormatting sqref="O270:P270">
    <cfRule type="expression" dxfId="31" priority="32" stopIfTrue="1">
      <formula>希望&lt;&gt;0</formula>
    </cfRule>
  </conditionalFormatting>
  <conditionalFormatting sqref="O271:P271">
    <cfRule type="expression" dxfId="30" priority="31" stopIfTrue="1">
      <formula>希望&lt;&gt;0</formula>
    </cfRule>
  </conditionalFormatting>
  <conditionalFormatting sqref="O272:P272">
    <cfRule type="expression" dxfId="29" priority="30" stopIfTrue="1">
      <formula>希望&lt;&gt;0</formula>
    </cfRule>
  </conditionalFormatting>
  <conditionalFormatting sqref="O273:P273">
    <cfRule type="expression" dxfId="28" priority="29" stopIfTrue="1">
      <formula>希望&lt;&gt;0</formula>
    </cfRule>
  </conditionalFormatting>
  <conditionalFormatting sqref="O274:P274">
    <cfRule type="expression" dxfId="27" priority="28" stopIfTrue="1">
      <formula>希望&lt;&gt;0</formula>
    </cfRule>
  </conditionalFormatting>
  <conditionalFormatting sqref="O275:P275">
    <cfRule type="expression" dxfId="26" priority="27" stopIfTrue="1">
      <formula>希望&lt;&gt;0</formula>
    </cfRule>
  </conditionalFormatting>
  <conditionalFormatting sqref="O276:P276">
    <cfRule type="expression" dxfId="25" priority="26" stopIfTrue="1">
      <formula>希望&lt;&gt;0</formula>
    </cfRule>
  </conditionalFormatting>
  <conditionalFormatting sqref="O277:P277">
    <cfRule type="expression" dxfId="24" priority="25" stopIfTrue="1">
      <formula>希望&lt;&gt;0</formula>
    </cfRule>
  </conditionalFormatting>
  <conditionalFormatting sqref="O278:P278">
    <cfRule type="expression" dxfId="23" priority="24" stopIfTrue="1">
      <formula>希望&lt;&gt;0</formula>
    </cfRule>
  </conditionalFormatting>
  <conditionalFormatting sqref="O279:P279">
    <cfRule type="expression" dxfId="22" priority="23" stopIfTrue="1">
      <formula>希望&lt;&gt;0</formula>
    </cfRule>
  </conditionalFormatting>
  <conditionalFormatting sqref="O280:P280">
    <cfRule type="expression" dxfId="21" priority="22" stopIfTrue="1">
      <formula>希望&lt;&gt;0</formula>
    </cfRule>
  </conditionalFormatting>
  <conditionalFormatting sqref="O281:P281">
    <cfRule type="expression" dxfId="20" priority="21" stopIfTrue="1">
      <formula>希望&lt;&gt;0</formula>
    </cfRule>
  </conditionalFormatting>
  <conditionalFormatting sqref="O282:P282">
    <cfRule type="expression" dxfId="19" priority="20" stopIfTrue="1">
      <formula>希望&lt;&gt;0</formula>
    </cfRule>
  </conditionalFormatting>
  <conditionalFormatting sqref="O283:P283">
    <cfRule type="expression" dxfId="18" priority="19" stopIfTrue="1">
      <formula>希望&lt;&gt;0</formula>
    </cfRule>
  </conditionalFormatting>
  <conditionalFormatting sqref="O284:P284">
    <cfRule type="expression" dxfId="17" priority="18" stopIfTrue="1">
      <formula>希望&lt;&gt;0</formula>
    </cfRule>
  </conditionalFormatting>
  <conditionalFormatting sqref="O285:P285">
    <cfRule type="expression" dxfId="16" priority="17" stopIfTrue="1">
      <formula>希望&lt;&gt;0</formula>
    </cfRule>
  </conditionalFormatting>
  <conditionalFormatting sqref="O286:P286">
    <cfRule type="expression" dxfId="15" priority="16" stopIfTrue="1">
      <formula>希望&lt;&gt;0</formula>
    </cfRule>
  </conditionalFormatting>
  <conditionalFormatting sqref="O287:P287">
    <cfRule type="expression" dxfId="14" priority="15" stopIfTrue="1">
      <formula>希望&lt;&gt;0</formula>
    </cfRule>
  </conditionalFormatting>
  <conditionalFormatting sqref="Q266:Y287">
    <cfRule type="expression" dxfId="13" priority="14" stopIfTrue="1">
      <formula>A266&lt;&gt;0</formula>
    </cfRule>
  </conditionalFormatting>
  <conditionalFormatting sqref="O289:P289">
    <cfRule type="expression" dxfId="12" priority="13" stopIfTrue="1">
      <formula>希望&lt;&gt;0</formula>
    </cfRule>
  </conditionalFormatting>
  <conditionalFormatting sqref="O290:P290">
    <cfRule type="expression" dxfId="11" priority="12" stopIfTrue="1">
      <formula>希望&lt;&gt;0</formula>
    </cfRule>
  </conditionalFormatting>
  <conditionalFormatting sqref="O291:P291">
    <cfRule type="expression" dxfId="10" priority="11" stopIfTrue="1">
      <formula>希望&lt;&gt;0</formula>
    </cfRule>
  </conditionalFormatting>
  <conditionalFormatting sqref="O292:P292">
    <cfRule type="expression" dxfId="9" priority="10" stopIfTrue="1">
      <formula>希望&lt;&gt;0</formula>
    </cfRule>
  </conditionalFormatting>
  <conditionalFormatting sqref="O293:P293">
    <cfRule type="expression" dxfId="8" priority="9" stopIfTrue="1">
      <formula>希望&lt;&gt;0</formula>
    </cfRule>
  </conditionalFormatting>
  <conditionalFormatting sqref="O294:P294">
    <cfRule type="expression" dxfId="7" priority="8" stopIfTrue="1">
      <formula>希望&lt;&gt;0</formula>
    </cfRule>
  </conditionalFormatting>
  <conditionalFormatting sqref="O295:P295">
    <cfRule type="expression" dxfId="6" priority="7" stopIfTrue="1">
      <formula>希望&lt;&gt;0</formula>
    </cfRule>
  </conditionalFormatting>
  <conditionalFormatting sqref="O296:P296">
    <cfRule type="expression" dxfId="5" priority="6" stopIfTrue="1">
      <formula>希望&lt;&gt;0</formula>
    </cfRule>
  </conditionalFormatting>
  <conditionalFormatting sqref="O297:P297">
    <cfRule type="expression" dxfId="4" priority="5" stopIfTrue="1">
      <formula>希望&lt;&gt;0</formula>
    </cfRule>
  </conditionalFormatting>
  <conditionalFormatting sqref="Q289:Y297">
    <cfRule type="expression" dxfId="3" priority="4" stopIfTrue="1">
      <formula>A289&lt;&gt;0</formula>
    </cfRule>
  </conditionalFormatting>
  <conditionalFormatting sqref="O299:P299">
    <cfRule type="expression" dxfId="2" priority="3" stopIfTrue="1">
      <formula>希望&lt;&gt;0</formula>
    </cfRule>
  </conditionalFormatting>
  <conditionalFormatting sqref="O300:P300">
    <cfRule type="expression" dxfId="1" priority="2" stopIfTrue="1">
      <formula>希望&lt;&gt;0</formula>
    </cfRule>
  </conditionalFormatting>
  <conditionalFormatting sqref="Q299:Y300">
    <cfRule type="expression" dxfId="0" priority="1" stopIfTrue="1">
      <formula>A299&lt;&gt;0</formula>
    </cfRule>
  </conditionalFormatting>
  <dataValidations count="194">
    <dataValidation imeMode="hiragana" allowBlank="1" showInputMessage="1" showErrorMessage="1" sqref="P202:S202 P203:S203 P204:S204 P205:S205 P206:S206 P207:S207 P208:S208 P209:S209 P210:S210 P211:S211 E245:H245 E246:H246 E247:H247 E248:H248 E249:H249 Q254:Y257 Q259:Y264 Q266:Y287 Q289:Y297 Q299:Y300" xr:uid="{05C5E458-7E97-4C7D-B145-785925D6BEEE}"/>
    <dataValidation imeMode="halfAlpha" allowBlank="1" showInputMessage="1" showErrorMessage="1" sqref="I238:M238 I239:M239 I240:M240 I241:M241 I242:M242 I243:M243 I244:M244 I245:M245 I246:M246 I247:M247 I248:M248 I249:M249" xr:uid="{A002C164-567F-4850-89C1-075364074D4B}"/>
    <dataValidation imeMode="hiragana" allowBlank="1" showInputMessage="1" showErrorMessage="1" sqref="I22:Y22" xr:uid="{73FD72B8-AD8F-4D47-93B0-F2278C96AFEA}"/>
    <dataValidation type="whole" imeMode="halfAlpha" allowBlank="1" showInputMessage="1" showErrorMessage="1" error="7桁の数字を入力してください" sqref="I20:M20" xr:uid="{A58940AE-AAF5-4C8F-8D1B-40C4ADB00BFC}">
      <formula1>0</formula1>
      <formula2>9999999</formula2>
    </dataValidation>
    <dataValidation imeMode="fullKatakana" allowBlank="1" showInputMessage="1" showErrorMessage="1" sqref="I24:Y24" xr:uid="{91381E59-17E8-4FD6-B9EB-9BFB5FFE49EB}"/>
    <dataValidation imeMode="hiragana" allowBlank="1" showInputMessage="1" showErrorMessage="1" sqref="I26:Y26" xr:uid="{C018AAFA-4B37-4466-ACE5-C8B981261346}"/>
    <dataValidation imeMode="hiragana" allowBlank="1" showInputMessage="1" showErrorMessage="1" sqref="I28:Y28" xr:uid="{38457051-70ED-4230-966F-57A0875AA797}"/>
    <dataValidation imeMode="fullKatakana" allowBlank="1" showInputMessage="1" showErrorMessage="1" sqref="I30:Y30" xr:uid="{7FFDE274-34E8-4379-8055-2D593E978E7A}"/>
    <dataValidation imeMode="hiragana" allowBlank="1" showInputMessage="1" showErrorMessage="1" sqref="I32:Y32" xr:uid="{B41D93C4-DAA1-4464-A6AC-EB8153E5EBD7}"/>
    <dataValidation imeMode="halfAlpha" allowBlank="1" showInputMessage="1" showErrorMessage="1" sqref="I34:M34" xr:uid="{DDDAD6D5-34B1-4D00-9699-84FA3D4E77C1}"/>
    <dataValidation imeMode="halfAlpha" allowBlank="1" showInputMessage="1" showErrorMessage="1" sqref="P34" xr:uid="{B41435D2-5B4A-431A-BDD6-85FA652DFA47}"/>
    <dataValidation imeMode="halfAlpha" allowBlank="1" showInputMessage="1" showErrorMessage="1" sqref="I36:M36" xr:uid="{606F74AB-3509-4E99-8BEA-2E1572329C09}"/>
    <dataValidation imeMode="halfAlpha" allowBlank="1" showInputMessage="1" showErrorMessage="1" sqref="I38:M38" xr:uid="{820EE356-14E8-4ADA-928A-7CC781554A4B}"/>
    <dataValidation imeMode="halfAlpha" allowBlank="1" showInputMessage="1" showErrorMessage="1" sqref="I40:Y40" xr:uid="{5EA8D2BB-C1B5-4089-B8A1-B1688AF0593D}"/>
    <dataValidation type="list" imeMode="halfAlpha" allowBlank="1" showInputMessage="1" showErrorMessage="1" error="リストから選択してください" sqref="I42:M42" xr:uid="{360F429C-CCD8-4359-B6F5-833F196E1CDE}">
      <formula1>"一致する,一致しない"</formula1>
    </dataValidation>
    <dataValidation type="list" imeMode="halfAlpha" allowBlank="1" showInputMessage="1" showErrorMessage="1" error="リストから選択してください" sqref="I63:M63" xr:uid="{23A64C45-1F80-447F-8244-E5B92AC7380F}">
      <formula1>"しない,する"</formula1>
    </dataValidation>
    <dataValidation type="whole" imeMode="halfAlpha" allowBlank="1" showInputMessage="1" showErrorMessage="1" error="7桁の数字を入力してください" sqref="I69:M69" xr:uid="{DB9307FB-BCF8-4085-B736-B6CE3F5CD9CF}">
      <formula1>0</formula1>
      <formula2>9999999</formula2>
    </dataValidation>
    <dataValidation imeMode="hiragana" allowBlank="1" showInputMessage="1" showErrorMessage="1" sqref="I71:Y71" xr:uid="{10DA7FCA-D900-4248-B56F-30C142CF3101}"/>
    <dataValidation imeMode="fullKatakana" allowBlank="1" showInputMessage="1" showErrorMessage="1" sqref="I73:Y73" xr:uid="{F9886852-C571-445E-AF13-5DA2FF2074B2}"/>
    <dataValidation imeMode="hiragana" allowBlank="1" showInputMessage="1" showErrorMessage="1" sqref="I75:Y75" xr:uid="{02E6A2D2-5A15-43C1-83E5-643B810C79DD}"/>
    <dataValidation imeMode="hiragana" allowBlank="1" showInputMessage="1" showErrorMessage="1" sqref="I77:Y77" xr:uid="{CDC72D40-BFC4-4C1F-9DF1-48D3F9A7D77C}"/>
    <dataValidation imeMode="fullKatakana" allowBlank="1" showInputMessage="1" showErrorMessage="1" sqref="I79:Y79" xr:uid="{D4B46A09-58DA-4F6A-A158-37A2A128C3CA}"/>
    <dataValidation imeMode="hiragana" allowBlank="1" showInputMessage="1" showErrorMessage="1" sqref="I81:Y81" xr:uid="{84FCDA9D-EEC3-43D8-934E-19D7426AE4F7}"/>
    <dataValidation imeMode="halfAlpha" allowBlank="1" showInputMessage="1" showErrorMessage="1" sqref="I83:M83" xr:uid="{EF991EC2-0442-466E-9125-AB2BEDA62299}"/>
    <dataValidation imeMode="halfAlpha" allowBlank="1" showInputMessage="1" showErrorMessage="1" sqref="P83" xr:uid="{D69CFBB6-BE4A-4231-B3A8-E0393BD64B72}"/>
    <dataValidation imeMode="halfAlpha" allowBlank="1" showInputMessage="1" showErrorMessage="1" sqref="I85:M85" xr:uid="{EBAF50F5-1B92-4385-BC48-12413638B770}"/>
    <dataValidation imeMode="halfAlpha" allowBlank="1" showInputMessage="1" showErrorMessage="1" sqref="I87:M87" xr:uid="{77C796FD-8BEE-4E61-B0BC-4B8DFD8BE827}"/>
    <dataValidation imeMode="halfAlpha" allowBlank="1" showInputMessage="1" showErrorMessage="1" sqref="I89:Y89" xr:uid="{644DD99D-B446-4F42-9008-B427F1BC1843}"/>
    <dataValidation imeMode="hiragana" allowBlank="1" showInputMessage="1" showErrorMessage="1" sqref="I112:Y112" xr:uid="{910C193F-DF77-439F-A88D-DF2322175127}"/>
    <dataValidation imeMode="fullKatakana" allowBlank="1" showInputMessage="1" showErrorMessage="1" sqref="I114:Y114" xr:uid="{F64884E1-35B6-4258-B907-F30E10DAFA97}"/>
    <dataValidation imeMode="hiragana" allowBlank="1" showInputMessage="1" showErrorMessage="1" sqref="I116:Y116" xr:uid="{08D17093-A834-4DF8-A901-026D2BCD108E}"/>
    <dataValidation type="whole" imeMode="halfAlpha" allowBlank="1" showInputMessage="1" showErrorMessage="1" error="7桁の数字を入力してください" sqref="I118:M118" xr:uid="{1DBF0BED-076F-4548-837D-CDC55C1D0EE3}">
      <formula1>0</formula1>
      <formula2>9999999</formula2>
    </dataValidation>
    <dataValidation imeMode="hiragana" allowBlank="1" showInputMessage="1" showErrorMessage="1" sqref="I120:Y120" xr:uid="{CC07A9B9-BE5B-4E74-9BA1-8A2247AB86AE}"/>
    <dataValidation imeMode="halfAlpha" allowBlank="1" showInputMessage="1" showErrorMessage="1" sqref="I122:M122" xr:uid="{4C929611-1A45-4F68-8F32-BD304A235E09}"/>
    <dataValidation imeMode="halfAlpha" allowBlank="1" showInputMessage="1" showErrorMessage="1" sqref="P122" xr:uid="{04E1F1D0-80E1-46E1-BB9D-195066118738}"/>
    <dataValidation imeMode="halfAlpha" allowBlank="1" showInputMessage="1" showErrorMessage="1" sqref="I124:M124" xr:uid="{90006D55-94E3-49C7-AF31-D966F1E38F69}"/>
    <dataValidation imeMode="halfAlpha" allowBlank="1" showInputMessage="1" showErrorMessage="1" sqref="I126:Y126" xr:uid="{B933C7E0-70BA-4308-8344-203F7444EE43}"/>
    <dataValidation type="list" imeMode="halfAlpha" allowBlank="1" showInputMessage="1" showErrorMessage="1" error="リストから選択してください" sqref="I153:M153" xr:uid="{0446C308-A843-44A1-B73A-4D91D3762DB4}">
      <formula1>"しない,する"</formula1>
    </dataValidation>
    <dataValidation imeMode="fullKatakana" allowBlank="1" showInputMessage="1" showErrorMessage="1" sqref="I155:Y155" xr:uid="{EA64187F-0969-416F-997E-1F885F12DE97}"/>
    <dataValidation imeMode="hiragana" allowBlank="1" showInputMessage="1" showErrorMessage="1" sqref="I157:Y157" xr:uid="{16AB19C8-A54D-4B21-BDCA-1DD54FDA0CC4}"/>
    <dataValidation imeMode="halfAlpha" allowBlank="1" showInputMessage="1" showErrorMessage="1" sqref="I159:M159" xr:uid="{EF480CDD-BBF7-403A-A412-F4FC8F8617A6}"/>
    <dataValidation type="whole" imeMode="halfAlpha" allowBlank="1" showInputMessage="1" showErrorMessage="1" error="7桁の数字を入力してください" sqref="I161:M161" xr:uid="{0D907D80-BECF-4A0E-A7A0-16F79C57FED0}">
      <formula1>0</formula1>
      <formula2>9999999</formula2>
    </dataValidation>
    <dataValidation imeMode="hiragana" allowBlank="1" showInputMessage="1" showErrorMessage="1" sqref="I163:Y163" xr:uid="{EA653486-9C9C-4741-A405-91F398DAC970}"/>
    <dataValidation imeMode="halfAlpha" allowBlank="1" showInputMessage="1" showErrorMessage="1" sqref="I165:M165" xr:uid="{33933A3D-4849-4727-B82E-86517A854AC1}"/>
    <dataValidation imeMode="halfAlpha" allowBlank="1" showInputMessage="1" showErrorMessage="1" sqref="I167:M167" xr:uid="{144A3F0C-DC7C-440F-9395-C7EC7C2DF12E}"/>
    <dataValidation imeMode="halfAlpha" allowBlank="1" showInputMessage="1" showErrorMessage="1" sqref="I169:Y169" xr:uid="{157935D7-59B3-4075-8CFB-7D41C9DF24D3}"/>
    <dataValidation type="list" imeMode="halfAlpha" allowBlank="1" showInputMessage="1" showErrorMessage="1" error="リストから選択してください" sqref="I177:M177" xr:uid="{7EEBFC0F-725E-4CC8-A165-D36A365F7718}">
      <formula1>"更新,新規"</formula1>
    </dataValidation>
    <dataValidation type="whole" imeMode="halfAlpha" allowBlank="1" showInputMessage="1" showErrorMessage="1" error="有効な数字を入力してください" sqref="I179:M179" xr:uid="{C388AF74-7696-4A02-BD5E-426CA17B4706}">
      <formula1>0</formula1>
      <formula2>9999999999</formula2>
    </dataValidation>
    <dataValidation type="whole" imeMode="halfAlpha" allowBlank="1" showInputMessage="1" showErrorMessage="1" error="有効な数字を入力してください。10兆円以上になる場合は、9,999,999,999と入力してください" sqref="I181:M181" xr:uid="{6D17EF47-A7FE-4F46-A8ED-1202F1ED56F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185:M185" xr:uid="{8678A4D8-6C9E-4E4E-ACEF-A400ADC8F25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186:M186" xr:uid="{5D5CA170-1C4D-43F9-8354-BA158C1838AB}">
      <formula1>-9999999999</formula1>
      <formula2>9999999999</formula2>
    </dataValidation>
    <dataValidation allowBlank="1" showInputMessage="1" showErrorMessage="1" sqref="I187:M187 B253 O258:P258 O265:P265 O288:P288 O298:P298 O301:P301 O302:P302" xr:uid="{FFDFD3CD-66BE-448B-86F3-3CCBD8E30B23}"/>
    <dataValidation type="whole" imeMode="halfAlpha" allowBlank="1" showInputMessage="1" showErrorMessage="1" error="有効な数字を入力してください" sqref="I191:M191" xr:uid="{ED7CF65A-1E63-4FFF-B6BC-43E50803CE81}">
      <formula1>0</formula1>
      <formula2>9999999999</formula2>
    </dataValidation>
    <dataValidation type="whole" imeMode="halfAlpha" allowBlank="1" showInputMessage="1" showErrorMessage="1" error="有効な数字を入力してください" sqref="I192:M192" xr:uid="{8D132275-0732-4BC0-851F-6C2276139E6D}">
      <formula1>0</formula1>
      <formula2>9999999999</formula2>
    </dataValidation>
    <dataValidation type="whole" imeMode="halfAlpha" allowBlank="1" showInputMessage="1" showErrorMessage="1" error="有効な数字を入力してください" sqref="I193:M193" xr:uid="{081AA069-920D-418F-8852-8293B065A444}">
      <formula1>0</formula1>
      <formula2>9999999999</formula2>
    </dataValidation>
    <dataValidation type="whole" imeMode="halfAlpha" allowBlank="1" showInputMessage="1" showErrorMessage="1" error="有効な数字を入力してください" sqref="K202:M202" xr:uid="{91A9A816-A3FA-41B8-8D0B-1207F0335CEE}">
      <formula1>0</formula1>
      <formula2>9999999999</formula2>
    </dataValidation>
    <dataValidation type="whole" imeMode="halfAlpha" allowBlank="1" showInputMessage="1" showErrorMessage="1" error="有効な数字を入力してください" sqref="N202" xr:uid="{E3C58420-C181-42D7-B880-3501828A7C86}">
      <formula1>0</formula1>
      <formula2>9999999999</formula2>
    </dataValidation>
    <dataValidation type="whole" imeMode="halfAlpha" allowBlank="1" showInputMessage="1" showErrorMessage="1" error="有効な数字を入力してください" sqref="K203:M203" xr:uid="{1C47DA12-0A4F-44A3-B722-E938E388D916}">
      <formula1>0</formula1>
      <formula2>9999999999</formula2>
    </dataValidation>
    <dataValidation type="whole" imeMode="halfAlpha" allowBlank="1" showInputMessage="1" showErrorMessage="1" error="有効な数字を入力してください" sqref="N203" xr:uid="{06292496-9DAB-4D9C-8916-531A3C6EBFF9}">
      <formula1>0</formula1>
      <formula2>9999999999</formula2>
    </dataValidation>
    <dataValidation type="whole" imeMode="halfAlpha" allowBlank="1" showInputMessage="1" showErrorMessage="1" error="有効な数字を入力してください" sqref="K204:M204" xr:uid="{3B4A2883-4A02-4213-A268-C96A7175FEFB}">
      <formula1>0</formula1>
      <formula2>9999999999</formula2>
    </dataValidation>
    <dataValidation type="whole" imeMode="halfAlpha" allowBlank="1" showInputMessage="1" showErrorMessage="1" error="有効な数字を入力してください" sqref="N204" xr:uid="{2A180B15-186C-48B0-8AB5-A96428DB04E5}">
      <formula1>0</formula1>
      <formula2>9999999999</formula2>
    </dataValidation>
    <dataValidation type="whole" imeMode="halfAlpha" allowBlank="1" showInputMessage="1" showErrorMessage="1" error="有効な数字を入力してください" sqref="K205:M205" xr:uid="{D752FC32-D7BD-49B9-9DC1-C79F2598EE7D}">
      <formula1>0</formula1>
      <formula2>9999999999</formula2>
    </dataValidation>
    <dataValidation type="whole" imeMode="halfAlpha" allowBlank="1" showInputMessage="1" showErrorMessage="1" error="有効な数字を入力してください" sqref="N205" xr:uid="{503FA308-69FE-4CB0-B32F-7C72E961A809}">
      <formula1>0</formula1>
      <formula2>9999999999</formula2>
    </dataValidation>
    <dataValidation type="whole" imeMode="halfAlpha" allowBlank="1" showInputMessage="1" showErrorMessage="1" error="有効な数字を入力してください" sqref="K206:M206" xr:uid="{920AB4FF-6FEA-4BCE-BA92-DB78441B09A2}">
      <formula1>0</formula1>
      <formula2>9999999999</formula2>
    </dataValidation>
    <dataValidation type="whole" imeMode="halfAlpha" allowBlank="1" showInputMessage="1" showErrorMessage="1" error="有効な数字を入力してください" sqref="N206" xr:uid="{D2200121-C92D-406C-979C-E1F3491CA653}">
      <formula1>0</formula1>
      <formula2>9999999999</formula2>
    </dataValidation>
    <dataValidation type="whole" imeMode="halfAlpha" allowBlank="1" showInputMessage="1" showErrorMessage="1" error="有効な数字を入力してください" sqref="K207:M207" xr:uid="{6A5733C6-7EB8-4803-93D1-87E9DC82A916}">
      <formula1>0</formula1>
      <formula2>9999999999</formula2>
    </dataValidation>
    <dataValidation type="whole" imeMode="halfAlpha" allowBlank="1" showInputMessage="1" showErrorMessage="1" error="有効な数字を入力してください" sqref="N207" xr:uid="{24173F30-390B-455A-B8FE-E41F587A8C73}">
      <formula1>0</formula1>
      <formula2>9999999999</formula2>
    </dataValidation>
    <dataValidation type="whole" imeMode="halfAlpha" allowBlank="1" showInputMessage="1" showErrorMessage="1" error="有効な数字を入力してください" sqref="K208:M208" xr:uid="{C6568E85-7123-496E-A7E7-C4C1D4D02E47}">
      <formula1>0</formula1>
      <formula2>9999999999</formula2>
    </dataValidation>
    <dataValidation type="whole" imeMode="halfAlpha" allowBlank="1" showInputMessage="1" showErrorMessage="1" error="有効な数字を入力してください" sqref="N208" xr:uid="{8C93D2D4-3E38-4917-B2ED-6D9712DBC141}">
      <formula1>0</formula1>
      <formula2>9999999999</formula2>
    </dataValidation>
    <dataValidation type="whole" imeMode="halfAlpha" allowBlank="1" showInputMessage="1" showErrorMessage="1" error="有効な数字を入力してください" sqref="K209:M209" xr:uid="{91A34F62-755A-406D-9B09-4055B0DD4B20}">
      <formula1>0</formula1>
      <formula2>9999999999</formula2>
    </dataValidation>
    <dataValidation type="whole" imeMode="halfAlpha" allowBlank="1" showInputMessage="1" showErrorMessage="1" error="有効な数字を入力してください" sqref="N209" xr:uid="{05753706-430F-41CC-9A1C-358D979A2912}">
      <formula1>0</formula1>
      <formula2>9999999999</formula2>
    </dataValidation>
    <dataValidation type="whole" imeMode="halfAlpha" allowBlank="1" showInputMessage="1" showErrorMessage="1" error="有効な数字を入力してください" sqref="K210:M210" xr:uid="{C08063EC-F42F-48C2-8D78-C3AE84BC448A}">
      <formula1>0</formula1>
      <formula2>9999999999</formula2>
    </dataValidation>
    <dataValidation type="whole" imeMode="halfAlpha" allowBlank="1" showInputMessage="1" showErrorMessage="1" error="有効な数字を入力してください" sqref="N210" xr:uid="{EEF4706C-2271-4C4E-882E-B0D8492F5019}">
      <formula1>0</formula1>
      <formula2>9999999999</formula2>
    </dataValidation>
    <dataValidation type="whole" imeMode="halfAlpha" allowBlank="1" showInputMessage="1" showErrorMessage="1" error="有効な数字を入力してください" sqref="K211:M211" xr:uid="{926F4B7F-E572-4742-A135-F70165DB328E}">
      <formula1>0</formula1>
      <formula2>9999999999</formula2>
    </dataValidation>
    <dataValidation type="whole" imeMode="halfAlpha" allowBlank="1" showInputMessage="1" showErrorMessage="1" error="有効な数字を入力してください" sqref="N211" xr:uid="{01090F7F-9364-4D09-9952-8C91788A7E48}">
      <formula1>0</formula1>
      <formula2>9999999999</formula2>
    </dataValidation>
    <dataValidation type="whole" imeMode="halfAlpha" allowBlank="1" showInputMessage="1" showErrorMessage="1" error="有効な数字を入力してください" sqref="K212:M212" xr:uid="{2CF20821-0B21-4CA0-9E21-D5F274D920C1}">
      <formula1>0</formula1>
      <formula2>9999999999</formula2>
    </dataValidation>
    <dataValidation type="whole" imeMode="halfAlpha" allowBlank="1" showInputMessage="1" showErrorMessage="1" error="有効な数字を入力してください" sqref="N212" xr:uid="{5837F1C2-D7EA-4070-A830-5DAD74DB1C29}">
      <formula1>0</formula1>
      <formula2>9999999999</formula2>
    </dataValidation>
    <dataValidation type="whole" imeMode="halfAlpha" allowBlank="1" showInputMessage="1" showErrorMessage="1" error="有効な数字を入力してください" sqref="K213:M213" xr:uid="{AD9298F2-84D0-432F-AE2F-EAD8C689E701}">
      <formula1>0</formula1>
      <formula2>9999999999</formula2>
    </dataValidation>
    <dataValidation type="whole" imeMode="halfAlpha" allowBlank="1" showInputMessage="1" showErrorMessage="1" error="有効な数字を入力してください" sqref="N213" xr:uid="{93B9B020-52FB-4C38-9727-555645F76178}">
      <formula1>0</formula1>
      <formula2>9999999999</formula2>
    </dataValidation>
    <dataValidation type="whole" imeMode="halfAlpha" allowBlank="1" showInputMessage="1" showErrorMessage="1" error="有効な数字を入力してください" sqref="K214:M214" xr:uid="{81DA7FE3-96C3-460B-82BF-F0976F78FC76}">
      <formula1>0</formula1>
      <formula2>9999999999</formula2>
    </dataValidation>
    <dataValidation type="whole" imeMode="halfAlpha" allowBlank="1" showInputMessage="1" showErrorMessage="1" error="有効な数字を入力してください" sqref="N214" xr:uid="{0DF98D56-76E6-47A7-96A6-ABC2DF0ECDA1}">
      <formula1>0</formula1>
      <formula2>9999999999</formula2>
    </dataValidation>
    <dataValidation type="whole" imeMode="halfAlpha" allowBlank="1" showInputMessage="1" showErrorMessage="1" error="有効な数字を入力してください" sqref="K215:M215" xr:uid="{C189856A-7EA0-47DD-BDAD-20C4D8A9036B}">
      <formula1>0</formula1>
      <formula2>9999999999</formula2>
    </dataValidation>
    <dataValidation type="whole" imeMode="halfAlpha" allowBlank="1" showInputMessage="1" showErrorMessage="1" error="有効な数字を入力してください" sqref="N215" xr:uid="{85F9AEE4-13CE-41D0-86CF-23CD64CD1EA9}">
      <formula1>0</formula1>
      <formula2>9999999999</formula2>
    </dataValidation>
    <dataValidation type="whole" imeMode="halfAlpha" allowBlank="1" showInputMessage="1" showErrorMessage="1" error="有効な数字を入力してください" sqref="K216:M216" xr:uid="{FB76A5D9-5449-49C1-ACF6-1FD735E52C87}">
      <formula1>0</formula1>
      <formula2>9999999999</formula2>
    </dataValidation>
    <dataValidation type="whole" imeMode="halfAlpha" allowBlank="1" showInputMessage="1" showErrorMessage="1" error="有効な数字を入力してください" sqref="N216" xr:uid="{08565BC0-F2B0-407B-A1E5-9C47FFE640C2}">
      <formula1>0</formula1>
      <formula2>9999999999</formula2>
    </dataValidation>
    <dataValidation type="whole" imeMode="halfAlpha" allowBlank="1" showInputMessage="1" showErrorMessage="1" error="有効な数字を入力してください" sqref="K217:M217" xr:uid="{584824B2-B8E8-4534-AA2D-8A6673A332D6}">
      <formula1>0</formula1>
      <formula2>9999999999</formula2>
    </dataValidation>
    <dataValidation type="whole" imeMode="halfAlpha" allowBlank="1" showInputMessage="1" showErrorMessage="1" error="有効な数字を入力してください" sqref="N217" xr:uid="{12DF33D9-2BB0-429F-936D-99F84E319D99}">
      <formula1>0</formula1>
      <formula2>9999999999</formula2>
    </dataValidation>
    <dataValidation type="whole" imeMode="halfAlpha" allowBlank="1" showInputMessage="1" showErrorMessage="1" error="有効な数字を入力してください" sqref="K218:M218" xr:uid="{301F17BD-4F0F-451C-A7A3-B9F15CB9561E}">
      <formula1>0</formula1>
      <formula2>9999999999</formula2>
    </dataValidation>
    <dataValidation type="whole" imeMode="halfAlpha" allowBlank="1" showInputMessage="1" showErrorMessage="1" error="有効な数字を入力してください" sqref="N218" xr:uid="{BC86ECB6-1E0E-4E4F-BD00-26AE2E9BAE88}">
      <formula1>0</formula1>
      <formula2>9999999999</formula2>
    </dataValidation>
    <dataValidation type="whole" imeMode="halfAlpha" allowBlank="1" showInputMessage="1" showErrorMessage="1" error="有効な数字を入力してください" sqref="K219:M219" xr:uid="{1598CE0D-E5C3-47AD-9871-D7784DBCA667}">
      <formula1>0</formula1>
      <formula2>9999999999</formula2>
    </dataValidation>
    <dataValidation type="whole" imeMode="halfAlpha" allowBlank="1" showInputMessage="1" showErrorMessage="1" error="有効な数字を入力してください" sqref="N219" xr:uid="{0EC9D70F-B2BF-495B-BBF9-281BCB635D47}">
      <formula1>0</formula1>
      <formula2>9999999999</formula2>
    </dataValidation>
    <dataValidation type="whole" imeMode="halfAlpha" allowBlank="1" showInputMessage="1" showErrorMessage="1" error="有効な数字を入力してください" sqref="K220:M220" xr:uid="{3731E086-F2E1-4970-A624-53F61A4E5D4E}">
      <formula1>0</formula1>
      <formula2>9999999999</formula2>
    </dataValidation>
    <dataValidation type="whole" imeMode="halfAlpha" allowBlank="1" showInputMessage="1" showErrorMessage="1" error="有効な数字を入力してください" sqref="N220" xr:uid="{114BCE0E-08B5-4E24-BD9A-895A78F9462C}">
      <formula1>0</formula1>
      <formula2>9999999999</formula2>
    </dataValidation>
    <dataValidation type="whole" imeMode="halfAlpha" allowBlank="1" showInputMessage="1" showErrorMessage="1" error="有効な数字を入力してください" sqref="K221:M221" xr:uid="{D0582025-DA9F-4E42-91D4-59CC6C48FCE6}">
      <formula1>0</formula1>
      <formula2>9999999999</formula2>
    </dataValidation>
    <dataValidation type="whole" imeMode="halfAlpha" allowBlank="1" showInputMessage="1" showErrorMessage="1" error="有効な数字を入力してください" sqref="N221" xr:uid="{339BEF7F-3D27-408C-B118-8F0544714EBC}">
      <formula1>0</formula1>
      <formula2>9999999999</formula2>
    </dataValidation>
    <dataValidation type="whole" imeMode="halfAlpha" allowBlank="1" showInputMessage="1" showErrorMessage="1" error="有効な数字を入力してください" sqref="K222:M222" xr:uid="{10C2694F-216E-4DA1-8FB6-B0F604348811}">
      <formula1>0</formula1>
      <formula2>9999999999</formula2>
    </dataValidation>
    <dataValidation type="whole" imeMode="halfAlpha" allowBlank="1" showInputMessage="1" showErrorMessage="1" error="有効な数字を入力してください" sqref="N222" xr:uid="{BE699762-D0BA-4C5C-8466-BA9FE18785A2}">
      <formula1>0</formula1>
      <formula2>9999999999</formula2>
    </dataValidation>
    <dataValidation type="whole" imeMode="halfAlpha" allowBlank="1" showInputMessage="1" showErrorMessage="1" error="有効な数字を入力してください" sqref="K223:M223" xr:uid="{9B260CB5-BA87-4A68-B180-DC408F842E0C}">
      <formula1>0</formula1>
      <formula2>9999999999</formula2>
    </dataValidation>
    <dataValidation type="whole" imeMode="halfAlpha" allowBlank="1" showInputMessage="1" showErrorMessage="1" error="有効な数字を入力してください" sqref="N223" xr:uid="{44E1145A-EF11-4CF1-AF8C-98B73BF41D90}">
      <formula1>0</formula1>
      <formula2>9999999999</formula2>
    </dataValidation>
    <dataValidation type="whole" imeMode="halfAlpha" allowBlank="1" showInputMessage="1" showErrorMessage="1" error="有効な数字を入力してください" sqref="K224:M224" xr:uid="{EA043CBA-D1FA-450F-8AAF-51D1096B126F}">
      <formula1>0</formula1>
      <formula2>9999999999</formula2>
    </dataValidation>
    <dataValidation type="whole" imeMode="halfAlpha" allowBlank="1" showInputMessage="1" showErrorMessage="1" error="有効な数字を入力してください" sqref="N224" xr:uid="{A4659572-51B9-4AC8-9264-90DF3F704758}">
      <formula1>0</formula1>
      <formula2>9999999999</formula2>
    </dataValidation>
    <dataValidation type="whole" imeMode="halfAlpha" allowBlank="1" showInputMessage="1" showErrorMessage="1" error="有効な数字を入力してください" sqref="K225:M225" xr:uid="{50D9BDEF-87C5-4120-BCE4-517382412A31}">
      <formula1>0</formula1>
      <formula2>9999999999</formula2>
    </dataValidation>
    <dataValidation type="whole" imeMode="halfAlpha" allowBlank="1" showInputMessage="1" showErrorMessage="1" error="有効な数字を入力してください" sqref="N225" xr:uid="{66103056-CB3F-47B4-8AF5-ED41F8D85E11}">
      <formula1>0</formula1>
      <formula2>9999999999</formula2>
    </dataValidation>
    <dataValidation type="whole" imeMode="halfAlpha" allowBlank="1" showInputMessage="1" showErrorMessage="1" error="有効な数字を入力してください" sqref="K226:M226" xr:uid="{BB82D145-E71D-437C-806F-3AD8B088B919}">
      <formula1>0</formula1>
      <formula2>9999999999</formula2>
    </dataValidation>
    <dataValidation type="whole" imeMode="halfAlpha" allowBlank="1" showInputMessage="1" showErrorMessage="1" error="有効な数字を入力してください" sqref="N226" xr:uid="{76CBE0E3-50B4-41DC-95BB-1CEA361EE359}">
      <formula1>0</formula1>
      <formula2>9999999999</formula2>
    </dataValidation>
    <dataValidation type="whole" imeMode="halfAlpha" allowBlank="1" showInputMessage="1" showErrorMessage="1" error="有効な数字を入力してください" sqref="K227:M227" xr:uid="{F891DC90-323D-4600-A83C-D8CCE82908FD}">
      <formula1>0</formula1>
      <formula2>9999999999</formula2>
    </dataValidation>
    <dataValidation type="whole" imeMode="halfAlpha" allowBlank="1" showInputMessage="1" showErrorMessage="1" error="有効な数字を入力してください" sqref="N227" xr:uid="{48033888-828C-41AF-93EA-379251418BBD}">
      <formula1>0</formula1>
      <formula2>9999999999</formula2>
    </dataValidation>
    <dataValidation type="whole" imeMode="halfAlpha" allowBlank="1" showInputMessage="1" showErrorMessage="1" error="有効な数字を入力してください" sqref="K228:M228" xr:uid="{7C6BEC12-0AFF-45CD-85A0-138C1C5AEFB1}">
      <formula1>0</formula1>
      <formula2>9999999999</formula2>
    </dataValidation>
    <dataValidation type="whole" imeMode="halfAlpha" allowBlank="1" showInputMessage="1" showErrorMessage="1" error="有効な数字を入力してください" sqref="N228" xr:uid="{6A39E7AF-FF30-40E0-A0C2-ECBDB6ED260E}">
      <formula1>0</formula1>
      <formula2>9999999999</formula2>
    </dataValidation>
    <dataValidation type="whole" imeMode="halfAlpha" allowBlank="1" showInputMessage="1" showErrorMessage="1" error="有効な数字を入力してください" sqref="T202" xr:uid="{F014DC8D-CF0B-489C-B3E7-B04833886B12}">
      <formula1>0</formula1>
      <formula2>9999999999</formula2>
    </dataValidation>
    <dataValidation type="whole" imeMode="halfAlpha" allowBlank="1" showInputMessage="1" showErrorMessage="1" error="有効な数字を入力してください" sqref="U202" xr:uid="{564FF068-B49A-43AD-94BB-D6A2A67050BA}">
      <formula1>0</formula1>
      <formula2>9999999999</formula2>
    </dataValidation>
    <dataValidation type="whole" imeMode="halfAlpha" allowBlank="1" showInputMessage="1" showErrorMessage="1" error="有効な数字を入力してください" sqref="T203" xr:uid="{400E218E-9A9D-4270-AE02-6ACCFD60F43B}">
      <formula1>0</formula1>
      <formula2>9999999999</formula2>
    </dataValidation>
    <dataValidation type="whole" imeMode="halfAlpha" allowBlank="1" showInputMessage="1" showErrorMessage="1" error="有効な数字を入力してください" sqref="U203" xr:uid="{86AB1568-4F11-4353-9A1F-2613A68A2704}">
      <formula1>0</formula1>
      <formula2>9999999999</formula2>
    </dataValidation>
    <dataValidation type="whole" imeMode="halfAlpha" allowBlank="1" showInputMessage="1" showErrorMessage="1" error="有効な数字を入力してください" sqref="T204" xr:uid="{42A0BCE4-CBFF-419F-8F8E-A71F041BDC4E}">
      <formula1>0</formula1>
      <formula2>9999999999</formula2>
    </dataValidation>
    <dataValidation type="whole" imeMode="halfAlpha" allowBlank="1" showInputMessage="1" showErrorMessage="1" error="有効な数字を入力してください" sqref="U204" xr:uid="{C554584A-4B0C-4E17-8A77-8DED1EF211A2}">
      <formula1>0</formula1>
      <formula2>9999999999</formula2>
    </dataValidation>
    <dataValidation type="whole" imeMode="halfAlpha" allowBlank="1" showInputMessage="1" showErrorMessage="1" error="有効な数字を入力してください" sqref="T205" xr:uid="{EDBEB435-53D2-466D-8486-7094E53579D5}">
      <formula1>0</formula1>
      <formula2>9999999999</formula2>
    </dataValidation>
    <dataValidation type="whole" imeMode="halfAlpha" allowBlank="1" showInputMessage="1" showErrorMessage="1" error="有効な数字を入力してください" sqref="U205" xr:uid="{1E458429-8452-4416-B61F-E8F0BF8592A8}">
      <formula1>0</formula1>
      <formula2>9999999999</formula2>
    </dataValidation>
    <dataValidation type="whole" imeMode="halfAlpha" allowBlank="1" showInputMessage="1" showErrorMessage="1" error="有効な数字を入力してください" sqref="T206" xr:uid="{9650F9E8-A412-47CB-9175-3FA10A340F0B}">
      <formula1>0</formula1>
      <formula2>9999999999</formula2>
    </dataValidation>
    <dataValidation type="whole" imeMode="halfAlpha" allowBlank="1" showInputMessage="1" showErrorMessage="1" error="有効な数字を入力してください" sqref="U206" xr:uid="{1958F2E1-9474-47A1-9E34-0C1247890BEE}">
      <formula1>0</formula1>
      <formula2>9999999999</formula2>
    </dataValidation>
    <dataValidation type="whole" imeMode="halfAlpha" allowBlank="1" showInputMessage="1" showErrorMessage="1" error="有効な数字を入力してください" sqref="T207" xr:uid="{245BE204-A99F-407E-814C-CC179271E8E2}">
      <formula1>0</formula1>
      <formula2>9999999999</formula2>
    </dataValidation>
    <dataValidation type="whole" imeMode="halfAlpha" allowBlank="1" showInputMessage="1" showErrorMessage="1" error="有効な数字を入力してください" sqref="U207" xr:uid="{FDDF4EDF-BBF2-4318-B684-F0017CC6C47A}">
      <formula1>0</formula1>
      <formula2>9999999999</formula2>
    </dataValidation>
    <dataValidation type="whole" imeMode="halfAlpha" allowBlank="1" showInputMessage="1" showErrorMessage="1" error="有効な数字を入力してください" sqref="T208" xr:uid="{3829BC9E-E293-4A49-A181-F00F2B33B7A1}">
      <formula1>0</formula1>
      <formula2>9999999999</formula2>
    </dataValidation>
    <dataValidation type="whole" imeMode="halfAlpha" allowBlank="1" showInputMessage="1" showErrorMessage="1" error="有効な数字を入力してください" sqref="U208" xr:uid="{4522F580-49EC-448B-B598-CD59974CE3C0}">
      <formula1>0</formula1>
      <formula2>9999999999</formula2>
    </dataValidation>
    <dataValidation type="whole" imeMode="halfAlpha" allowBlank="1" showInputMessage="1" showErrorMessage="1" error="有効な数字を入力してください" sqref="T209" xr:uid="{BD2E643B-1B98-4B17-A244-B022A08D326F}">
      <formula1>0</formula1>
      <formula2>9999999999</formula2>
    </dataValidation>
    <dataValidation type="whole" imeMode="halfAlpha" allowBlank="1" showInputMessage="1" showErrorMessage="1" error="有効な数字を入力してください" sqref="U209" xr:uid="{1F66AABE-E477-4DFC-BB63-2A5A92B4D043}">
      <formula1>0</formula1>
      <formula2>9999999999</formula2>
    </dataValidation>
    <dataValidation type="whole" imeMode="halfAlpha" allowBlank="1" showInputMessage="1" showErrorMessage="1" error="有効な数字を入力してください" sqref="T210" xr:uid="{87734881-7DB0-4C7D-99BF-50115AF71695}">
      <formula1>0</formula1>
      <formula2>9999999999</formula2>
    </dataValidation>
    <dataValidation type="whole" imeMode="halfAlpha" allowBlank="1" showInputMessage="1" showErrorMessage="1" error="有効な数字を入力してください" sqref="U210" xr:uid="{CE4B78EB-48DA-4450-B202-891138079334}">
      <formula1>0</formula1>
      <formula2>9999999999</formula2>
    </dataValidation>
    <dataValidation type="whole" imeMode="halfAlpha" allowBlank="1" showInputMessage="1" showErrorMessage="1" error="有効な数字を入力してください" sqref="T211" xr:uid="{02B3C5C2-181A-4F92-B23F-A6523D381753}">
      <formula1>0</formula1>
      <formula2>9999999999</formula2>
    </dataValidation>
    <dataValidation type="whole" imeMode="halfAlpha" allowBlank="1" showInputMessage="1" showErrorMessage="1" error="有効な数字を入力してください" sqref="U211" xr:uid="{6077B4F8-396B-4D57-B108-F3B4D941AEC0}">
      <formula1>0</formula1>
      <formula2>9999999999</formula2>
    </dataValidation>
    <dataValidation type="whole" imeMode="halfAlpha" allowBlank="1" showInputMessage="1" showErrorMessage="1" error="有効な数字を入力してください。10兆円以上になる場合は、9,999,999,999と入力してください" sqref="O254:P254" xr:uid="{C1D03125-1B34-446B-9B78-7F32B30597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55:P255" xr:uid="{8F3CC707-6973-4402-9632-AB2D9486638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56:P256" xr:uid="{CF472E1E-8752-42DE-B073-1AD03271C24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57:P257" xr:uid="{065F4CBC-2B89-4609-BAD2-E44E528C551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59:P259" xr:uid="{006F642E-3C96-4288-82BD-5D5FB6D2579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60:P260" xr:uid="{81494C72-410E-4A76-A3D0-D5E279235C3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61:P261" xr:uid="{B59A904D-9CEA-4420-AB89-5198422B2A9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62:P262" xr:uid="{933EE557-5444-43AB-A280-7C04D6FFD57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63:P263" xr:uid="{776E07E0-5F2A-44B1-9B3B-FD47B34111E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64:P264" xr:uid="{A72D596E-C2F2-425F-A9F8-27CEACE113D2}">
      <formula1>-9999999999</formula1>
      <formula2>9999999999</formula2>
    </dataValidation>
    <dataValidation type="list" imeMode="halfAlpha" allowBlank="1" showInputMessage="1" showErrorMessage="1" error="リストから選択してください" sqref="N266" xr:uid="{71283A4B-2C09-4679-9DC8-CD324C2AE8D5}">
      <formula1>"○,　"</formula1>
    </dataValidation>
    <dataValidation type="whole" imeMode="halfAlpha" allowBlank="1" showInputMessage="1" showErrorMessage="1" error="有効な数字を入力してください。10兆円以上になる場合は、9,999,999,999と入力してください" sqref="O266:P266" xr:uid="{DAA56EBF-8627-447C-B0DD-93C8A38A529B}">
      <formula1>-9999999999</formula1>
      <formula2>9999999999</formula2>
    </dataValidation>
    <dataValidation type="list" imeMode="halfAlpha" allowBlank="1" showInputMessage="1" showErrorMessage="1" error="リストから選択してください" sqref="N267" xr:uid="{76ECC13C-73E0-4FAD-94D5-AB23D0E19E5D}">
      <formula1>"○,　"</formula1>
    </dataValidation>
    <dataValidation type="whole" imeMode="halfAlpha" allowBlank="1" showInputMessage="1" showErrorMessage="1" error="有効な数字を入力してください。10兆円以上になる場合は、9,999,999,999と入力してください" sqref="O267:P267" xr:uid="{7B862015-3AFC-41C8-8F38-6AEA8C8C5D32}">
      <formula1>-9999999999</formula1>
      <formula2>9999999999</formula2>
    </dataValidation>
    <dataValidation type="list" imeMode="halfAlpha" allowBlank="1" showInputMessage="1" showErrorMessage="1" error="リストから選択してください" sqref="N268" xr:uid="{6B8A4C29-F296-49D9-BC51-A2C36E9C5474}">
      <formula1>"○,　"</formula1>
    </dataValidation>
    <dataValidation type="whole" imeMode="halfAlpha" allowBlank="1" showInputMessage="1" showErrorMessage="1" error="有効な数字を入力してください。10兆円以上になる場合は、9,999,999,999と入力してください" sqref="O268:P268" xr:uid="{16C36EBB-A365-47CB-BF5D-F4C384862BD5}">
      <formula1>-9999999999</formula1>
      <formula2>9999999999</formula2>
    </dataValidation>
    <dataValidation type="list" imeMode="halfAlpha" allowBlank="1" showInputMessage="1" showErrorMessage="1" error="リストから選択してください" sqref="N269" xr:uid="{F21A0BDF-CC99-4733-AF0C-DDE253EF3CF6}">
      <formula1>"○,　"</formula1>
    </dataValidation>
    <dataValidation type="whole" imeMode="halfAlpha" allowBlank="1" showInputMessage="1" showErrorMessage="1" error="有効な数字を入力してください。10兆円以上になる場合は、9,999,999,999と入力してください" sqref="O269:P269" xr:uid="{7E734BE4-F915-40FB-89F8-8B210130D506}">
      <formula1>-9999999999</formula1>
      <formula2>9999999999</formula2>
    </dataValidation>
    <dataValidation type="list" imeMode="halfAlpha" allowBlank="1" showInputMessage="1" showErrorMessage="1" error="リストから選択してください" sqref="N270" xr:uid="{FB7AAA60-0435-4E00-9E27-D6A1F5FFCD1E}">
      <formula1>"○,　"</formula1>
    </dataValidation>
    <dataValidation type="whole" imeMode="halfAlpha" allowBlank="1" showInputMessage="1" showErrorMessage="1" error="有効な数字を入力してください。10兆円以上になる場合は、9,999,999,999と入力してください" sqref="O270:P270" xr:uid="{C8479929-48D8-44E4-81BD-5A5B1770E65F}">
      <formula1>-9999999999</formula1>
      <formula2>9999999999</formula2>
    </dataValidation>
    <dataValidation type="list" imeMode="halfAlpha" allowBlank="1" showInputMessage="1" showErrorMessage="1" error="リストから選択してください" sqref="N271" xr:uid="{18AF61C9-6308-4A95-B0B8-BAF7C1A6DC72}">
      <formula1>"○,　"</formula1>
    </dataValidation>
    <dataValidation type="whole" imeMode="halfAlpha" allowBlank="1" showInputMessage="1" showErrorMessage="1" error="有効な数字を入力してください。10兆円以上になる場合は、9,999,999,999と入力してください" sqref="O271:P271" xr:uid="{CB7773DA-7D94-4734-9E64-85E33FC7C649}">
      <formula1>-9999999999</formula1>
      <formula2>9999999999</formula2>
    </dataValidation>
    <dataValidation type="list" imeMode="halfAlpha" allowBlank="1" showInputMessage="1" showErrorMessage="1" error="リストから選択してください" sqref="N272" xr:uid="{942E7D6E-6BDA-4442-8F8E-D28BACC62855}">
      <formula1>"○,　"</formula1>
    </dataValidation>
    <dataValidation type="whole" imeMode="halfAlpha" allowBlank="1" showInputMessage="1" showErrorMessage="1" error="有効な数字を入力してください。10兆円以上になる場合は、9,999,999,999と入力してください" sqref="O272:P272" xr:uid="{07ED3012-53B2-46E6-B5AB-88505884A34B}">
      <formula1>-9999999999</formula1>
      <formula2>9999999999</formula2>
    </dataValidation>
    <dataValidation type="list" imeMode="halfAlpha" allowBlank="1" showInputMessage="1" showErrorMessage="1" error="リストから選択してください" sqref="N273" xr:uid="{CCA37348-380E-40E2-AA5E-71920C148865}">
      <formula1>"○,　"</formula1>
    </dataValidation>
    <dataValidation type="whole" imeMode="halfAlpha" allowBlank="1" showInputMessage="1" showErrorMessage="1" error="有効な数字を入力してください。10兆円以上になる場合は、9,999,999,999と入力してください" sqref="O273:P273" xr:uid="{FA5FE5DB-5D1B-4D09-934C-1F111329F1A4}">
      <formula1>-9999999999</formula1>
      <formula2>9999999999</formula2>
    </dataValidation>
    <dataValidation type="list" imeMode="halfAlpha" allowBlank="1" showInputMessage="1" showErrorMessage="1" error="リストから選択してください" sqref="N274" xr:uid="{80D96CB7-7982-45F5-80E3-ADB923F9976C}">
      <formula1>"○,　"</formula1>
    </dataValidation>
    <dataValidation type="whole" imeMode="halfAlpha" allowBlank="1" showInputMessage="1" showErrorMessage="1" error="有効な数字を入力してください。10兆円以上になる場合は、9,999,999,999と入力してください" sqref="O274:P274" xr:uid="{45634B5B-E64E-4306-BD0E-71CCE1E51116}">
      <formula1>-9999999999</formula1>
      <formula2>9999999999</formula2>
    </dataValidation>
    <dataValidation type="list" imeMode="halfAlpha" allowBlank="1" showInputMessage="1" showErrorMessage="1" error="リストから選択してください" sqref="N275" xr:uid="{454D22EC-DA6C-4773-8218-C149F8EF4EF5}">
      <formula1>"○,　"</formula1>
    </dataValidation>
    <dataValidation type="whole" imeMode="halfAlpha" allowBlank="1" showInputMessage="1" showErrorMessage="1" error="有効な数字を入力してください。10兆円以上になる場合は、9,999,999,999と入力してください" sqref="O275:P275" xr:uid="{4624B9F9-24F6-446E-BF2C-619DC434B2C4}">
      <formula1>-9999999999</formula1>
      <formula2>9999999999</formula2>
    </dataValidation>
    <dataValidation type="list" imeMode="halfAlpha" allowBlank="1" showInputMessage="1" showErrorMessage="1" error="リストから選択してください" sqref="N276" xr:uid="{633431AF-2158-469A-A24A-B1A9B1885981}">
      <formula1>"○,　"</formula1>
    </dataValidation>
    <dataValidation type="whole" imeMode="halfAlpha" allowBlank="1" showInputMessage="1" showErrorMessage="1" error="有効な数字を入力してください。10兆円以上になる場合は、9,999,999,999と入力してください" sqref="O276:P276" xr:uid="{349E1550-9588-41E5-9C9C-28EE5D4E036C}">
      <formula1>-9999999999</formula1>
      <formula2>9999999999</formula2>
    </dataValidation>
    <dataValidation type="list" imeMode="halfAlpha" allowBlank="1" showInputMessage="1" showErrorMessage="1" error="リストから選択してください" sqref="N277" xr:uid="{E3C792E4-A764-467B-A2B4-7FB7ACDE1C74}">
      <formula1>"○,　"</formula1>
    </dataValidation>
    <dataValidation type="whole" imeMode="halfAlpha" allowBlank="1" showInputMessage="1" showErrorMessage="1" error="有効な数字を入力してください。10兆円以上になる場合は、9,999,999,999と入力してください" sqref="O277:P277" xr:uid="{21CDE7CC-B1BE-43AB-AC73-11B353ACAEE8}">
      <formula1>-9999999999</formula1>
      <formula2>9999999999</formula2>
    </dataValidation>
    <dataValidation type="list" imeMode="halfAlpha" allowBlank="1" showInputMessage="1" showErrorMessage="1" error="リストから選択してください" sqref="N278" xr:uid="{E4FA1F8C-3C78-4DF2-BF84-898EB3C398B8}">
      <formula1>"○,　"</formula1>
    </dataValidation>
    <dataValidation type="whole" imeMode="halfAlpha" allowBlank="1" showInputMessage="1" showErrorMessage="1" error="有効な数字を入力してください。10兆円以上になる場合は、9,999,999,999と入力してください" sqref="O278:P278" xr:uid="{08C14E98-3462-4A12-9D0B-3F78AD89FBCC}">
      <formula1>-9999999999</formula1>
      <formula2>9999999999</formula2>
    </dataValidation>
    <dataValidation type="list" imeMode="halfAlpha" allowBlank="1" showInputMessage="1" showErrorMessage="1" error="リストから選択してください" sqref="N279" xr:uid="{534B1588-599D-45E6-AA5B-BDAB3FCF713C}">
      <formula1>"○,　"</formula1>
    </dataValidation>
    <dataValidation type="whole" imeMode="halfAlpha" allowBlank="1" showInputMessage="1" showErrorMessage="1" error="有効な数字を入力してください。10兆円以上になる場合は、9,999,999,999と入力してください" sqref="O279:P279" xr:uid="{55A7AE94-3342-4A31-8B66-0995CC296A5F}">
      <formula1>-9999999999</formula1>
      <formula2>9999999999</formula2>
    </dataValidation>
    <dataValidation type="list" imeMode="halfAlpha" allowBlank="1" showInputMessage="1" showErrorMessage="1" error="リストから選択してください" sqref="N280" xr:uid="{19C3D2A5-1D29-4AE3-8639-F2D14B4A18DB}">
      <formula1>"○,　"</formula1>
    </dataValidation>
    <dataValidation type="whole" imeMode="halfAlpha" allowBlank="1" showInputMessage="1" showErrorMessage="1" error="有効な数字を入力してください。10兆円以上になる場合は、9,999,999,999と入力してください" sqref="O280:P280" xr:uid="{B100B0AA-FA8C-4B6B-82CF-CC4A158D2D34}">
      <formula1>-9999999999</formula1>
      <formula2>9999999999</formula2>
    </dataValidation>
    <dataValidation type="list" imeMode="halfAlpha" allowBlank="1" showInputMessage="1" showErrorMessage="1" error="リストから選択してください" sqref="N281" xr:uid="{C244030D-2E6F-4FD2-B117-18605A2BE073}">
      <formula1>"○,　"</formula1>
    </dataValidation>
    <dataValidation type="whole" imeMode="halfAlpha" allowBlank="1" showInputMessage="1" showErrorMessage="1" error="有効な数字を入力してください。10兆円以上になる場合は、9,999,999,999と入力してください" sqref="O281:P281" xr:uid="{D7E53F7C-AC91-42A8-83F5-051AB603DF0C}">
      <formula1>-9999999999</formula1>
      <formula2>9999999999</formula2>
    </dataValidation>
    <dataValidation type="list" imeMode="halfAlpha" allowBlank="1" showInputMessage="1" showErrorMessage="1" error="リストから選択してください" sqref="N282" xr:uid="{04AC6389-0CB0-4F9A-BB79-F9631B4B3F41}">
      <formula1>"○,　"</formula1>
    </dataValidation>
    <dataValidation type="whole" imeMode="halfAlpha" allowBlank="1" showInputMessage="1" showErrorMessage="1" error="有効な数字を入力してください。10兆円以上になる場合は、9,999,999,999と入力してください" sqref="O282:P282" xr:uid="{968CEE94-6043-4C3E-AADB-594730CF228B}">
      <formula1>-9999999999</formula1>
      <formula2>9999999999</formula2>
    </dataValidation>
    <dataValidation type="list" imeMode="halfAlpha" allowBlank="1" showInputMessage="1" showErrorMessage="1" error="リストから選択してください" sqref="N283" xr:uid="{9393C73C-200F-4227-9646-ADA6E66277A1}">
      <formula1>"○,　"</formula1>
    </dataValidation>
    <dataValidation type="whole" imeMode="halfAlpha" allowBlank="1" showInputMessage="1" showErrorMessage="1" error="有効な数字を入力してください。10兆円以上になる場合は、9,999,999,999と入力してください" sqref="O283:P283" xr:uid="{483F9E40-D216-433C-BC0A-2BA67F9BDBB9}">
      <formula1>-9999999999</formula1>
      <formula2>9999999999</formula2>
    </dataValidation>
    <dataValidation type="list" imeMode="halfAlpha" allowBlank="1" showInputMessage="1" showErrorMessage="1" error="リストから選択してください" sqref="N284" xr:uid="{EBC8367A-E95F-46C9-8211-B38CFF765A90}">
      <formula1>"○,　"</formula1>
    </dataValidation>
    <dataValidation type="whole" imeMode="halfAlpha" allowBlank="1" showInputMessage="1" showErrorMessage="1" error="有効な数字を入力してください。10兆円以上になる場合は、9,999,999,999と入力してください" sqref="O284:P284" xr:uid="{90F58B78-D27E-466D-9638-796B94D75189}">
      <formula1>-9999999999</formula1>
      <formula2>9999999999</formula2>
    </dataValidation>
    <dataValidation type="list" imeMode="halfAlpha" allowBlank="1" showInputMessage="1" showErrorMessage="1" error="リストから選択してください" sqref="N285" xr:uid="{817AFC1B-5392-4968-BBAD-09AF75A3282E}">
      <formula1>"○,　"</formula1>
    </dataValidation>
    <dataValidation type="whole" imeMode="halfAlpha" allowBlank="1" showInputMessage="1" showErrorMessage="1" error="有効な数字を入力してください。10兆円以上になる場合は、9,999,999,999と入力してください" sqref="O285:P285" xr:uid="{ED486BDC-8A7F-47E9-B7E5-BBAF92BF51B1}">
      <formula1>-9999999999</formula1>
      <formula2>9999999999</formula2>
    </dataValidation>
    <dataValidation type="list" imeMode="halfAlpha" allowBlank="1" showInputMessage="1" showErrorMessage="1" error="リストから選択してください" sqref="N286" xr:uid="{9775F6C2-747E-4D1A-B1C9-68FCB45994D7}">
      <formula1>"○,　"</formula1>
    </dataValidation>
    <dataValidation type="whole" imeMode="halfAlpha" allowBlank="1" showInputMessage="1" showErrorMessage="1" error="有効な数字を入力してください。10兆円以上になる場合は、9,999,999,999と入力してください" sqref="O286:P286" xr:uid="{D1377BBB-BDB9-4904-8D33-AB18EFEFF4C2}">
      <formula1>-9999999999</formula1>
      <formula2>9999999999</formula2>
    </dataValidation>
    <dataValidation type="list" imeMode="halfAlpha" allowBlank="1" showInputMessage="1" showErrorMessage="1" error="リストから選択してください" sqref="N287" xr:uid="{6A0FE99C-8556-4C2C-9433-08719F2D01CB}">
      <formula1>"○,　"</formula1>
    </dataValidation>
    <dataValidation type="whole" imeMode="halfAlpha" allowBlank="1" showInputMessage="1" showErrorMessage="1" error="有効な数字を入力してください。10兆円以上になる場合は、9,999,999,999と入力してください" sqref="O287:P287" xr:uid="{6E7104C5-A0D7-466A-8367-3F00A93B76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89:P289" xr:uid="{6105A91F-40ED-477F-9AF0-D2B71D35D5D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90:P290" xr:uid="{6FF11385-C84F-4923-81B1-26E049FC6B5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91:P291" xr:uid="{7BE971D6-67AF-4848-A7EC-0D994BC3D48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92:P292" xr:uid="{5059DB24-975C-4E7E-BAC4-38BCF70901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93:P293" xr:uid="{849BAB07-67DA-4514-9344-DF5C763F673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94:P294" xr:uid="{4AF88CFF-45A5-4267-B446-CCFCDAFB116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95:P295" xr:uid="{74088871-1317-4658-BE3D-22E37B56817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96:P296" xr:uid="{C19E669E-0356-41D5-B352-B1091972BCF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97:P297" xr:uid="{9C895B3B-92AE-4D8F-AAA0-BAA44EEDA9C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99:P299" xr:uid="{DD12688F-105B-4C94-8451-79A0715F5D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300:P300" xr:uid="{88CB5A88-F9AE-49B3-BDAD-81C7ADCB3609}">
      <formula1>-9999999999</formula1>
      <formula2>9999999999</formula2>
    </dataValidation>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14"/>
  </cols>
  <sheetData>
    <row r="1" spans="1:1" x14ac:dyDescent="0.15">
      <c r="A1" s="114"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14" t="str">
        <f>"@神奈川県@和歌山県@鹿児島県@"</f>
        <v>@神奈川県@和歌山県@鹿児島県@</v>
      </c>
    </row>
    <row r="3" spans="1:1" x14ac:dyDescent="0.15">
      <c r="A3" s="114" t="s">
        <v>85</v>
      </c>
    </row>
    <row r="4" spans="1:1" x14ac:dyDescent="0.15">
      <c r="A4" s="114" t="s">
        <v>86</v>
      </c>
    </row>
  </sheetData>
  <sheetProtection algorithmName="SHA-512" hashValue="T6rn2e1TqZxZLyocL5OKt6Tl37SlEYK3epYPonfNWm/D4JHMgxeGZ0PrDiUf9tdhrZBgRFNunTv1LUbtmFhi6g==" saltValue="vGIHrKPsG0tZc46xvVN9ZQ=="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2024-03-28T01:34:05Z</cp:lastPrinted>
  <dcterms:created xsi:type="dcterms:W3CDTF">2018-07-20T07:50:20Z</dcterms:created>
  <dcterms:modified xsi:type="dcterms:W3CDTF">2024-11-26T05:01:00Z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